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ktive\DKS\4545\420300_Geodatasamarbeid\Geovekst\AR5 kostnadsfordeling\"/>
    </mc:Choice>
  </mc:AlternateContent>
  <xr:revisionPtr revIDLastSave="0" documentId="13_ncr:1_{A9182063-692F-47F7-A882-D2ABCD132D35}" xr6:coauthVersionLast="47" xr6:coauthVersionMax="47" xr10:uidLastSave="{00000000-0000-0000-0000-000000000000}"/>
  <bookViews>
    <workbookView xWindow="-110" yWindow="-110" windowWidth="19420" windowHeight="10420" tabRatio="885" xr2:uid="{00000000-000D-0000-FFFF-FFFF00000000}"/>
  </bookViews>
  <sheets>
    <sheet name="AR5_KOSTNADSFORDELING" sheetId="14" r:id="rId1"/>
    <sheet name="Ark1" sheetId="17" r:id="rId2"/>
  </sheets>
  <definedNames>
    <definedName name="_xlnm._FilterDatabase" localSheetId="0" hidden="1">AR5_KOSTNADSFORDELING!$A$1:$U$358</definedName>
    <definedName name="_xlnm.Print_Area" localSheetId="0">AR5_KOSTNADSFORDELING!$A$1:$U$358</definedName>
    <definedName name="_xlnm.Print_Titles" localSheetId="0">AR5_KOSTNADSFORDELING!$1:$1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5" i="14" l="1"/>
  <c r="G351" i="14"/>
  <c r="G347" i="14"/>
  <c r="G343" i="14"/>
  <c r="G339" i="14"/>
  <c r="G331" i="14"/>
  <c r="G327" i="14"/>
  <c r="G323" i="14"/>
  <c r="G319" i="14"/>
  <c r="G315" i="14"/>
  <c r="G311" i="14"/>
  <c r="G307" i="14"/>
  <c r="G299" i="14"/>
  <c r="G295" i="14"/>
  <c r="G291" i="14"/>
  <c r="G287" i="14"/>
  <c r="G283" i="14"/>
  <c r="G279" i="14"/>
  <c r="G275" i="14"/>
  <c r="G267" i="14"/>
  <c r="G263" i="14"/>
  <c r="G259" i="14"/>
  <c r="G255" i="14"/>
  <c r="G251" i="14"/>
  <c r="G247" i="14"/>
  <c r="G243" i="14"/>
  <c r="G235" i="14"/>
  <c r="G231" i="14"/>
  <c r="G227" i="14"/>
  <c r="G223" i="14"/>
  <c r="G219" i="14"/>
  <c r="G215" i="14"/>
  <c r="G211" i="14"/>
  <c r="G203" i="14"/>
  <c r="G199" i="14"/>
  <c r="G195" i="14"/>
  <c r="G191" i="14"/>
  <c r="G187" i="14"/>
  <c r="G183" i="14"/>
  <c r="G179" i="14"/>
  <c r="G175" i="14"/>
  <c r="G171" i="14"/>
  <c r="G167" i="14"/>
  <c r="G163" i="14"/>
  <c r="G159" i="14"/>
  <c r="G155" i="14"/>
  <c r="G151" i="14"/>
  <c r="G147" i="14"/>
  <c r="G143" i="14"/>
  <c r="G139" i="14"/>
  <c r="G135" i="14"/>
  <c r="G131" i="14"/>
  <c r="G127" i="14"/>
  <c r="G123" i="14"/>
  <c r="G119" i="14"/>
  <c r="G115" i="14"/>
  <c r="G111" i="14"/>
  <c r="G107" i="14"/>
  <c r="G103" i="14"/>
  <c r="G99" i="14"/>
  <c r="G95" i="14"/>
  <c r="G91" i="14"/>
  <c r="G87" i="14"/>
  <c r="G83" i="14"/>
  <c r="G79" i="14"/>
  <c r="G75" i="14"/>
  <c r="G71" i="14"/>
  <c r="G68" i="14"/>
  <c r="G67" i="14"/>
  <c r="G64" i="14"/>
  <c r="G63" i="14"/>
  <c r="G59" i="14"/>
  <c r="G55" i="14"/>
  <c r="G52" i="14"/>
  <c r="G51" i="14"/>
  <c r="G47" i="14"/>
  <c r="G44" i="14"/>
  <c r="G43" i="14"/>
  <c r="G40" i="14"/>
  <c r="G39" i="14"/>
  <c r="G36" i="14"/>
  <c r="G35" i="14"/>
  <c r="G31" i="14"/>
  <c r="G28" i="14"/>
  <c r="G27" i="14"/>
  <c r="G24" i="14"/>
  <c r="G23" i="14"/>
  <c r="G20" i="14"/>
  <c r="G19" i="14"/>
  <c r="G15" i="14"/>
  <c r="G12" i="14"/>
  <c r="G11" i="14"/>
  <c r="G8" i="14"/>
  <c r="G7" i="14"/>
  <c r="G4" i="14"/>
  <c r="G3" i="14"/>
  <c r="H51" i="14"/>
  <c r="G335" i="14"/>
  <c r="G303" i="14"/>
  <c r="G271" i="14"/>
  <c r="G239" i="14"/>
  <c r="G207" i="14"/>
  <c r="G177" i="14"/>
  <c r="G173" i="14"/>
  <c r="G169" i="14"/>
  <c r="G165" i="14"/>
  <c r="G161" i="14"/>
  <c r="G157" i="14"/>
  <c r="G153" i="14"/>
  <c r="G149" i="14"/>
  <c r="G145" i="14"/>
  <c r="G141" i="14"/>
  <c r="G137" i="14"/>
  <c r="G133" i="14"/>
  <c r="G129" i="14"/>
  <c r="G125" i="14"/>
  <c r="G121" i="14"/>
  <c r="G117" i="14"/>
  <c r="G113" i="14"/>
  <c r="G109" i="14"/>
  <c r="G105" i="14"/>
  <c r="G101" i="14"/>
  <c r="G97" i="14"/>
  <c r="G93" i="14"/>
  <c r="G89" i="14"/>
  <c r="G85" i="14"/>
  <c r="G81" i="14"/>
  <c r="G77" i="14"/>
  <c r="G73" i="14"/>
  <c r="G69" i="14"/>
  <c r="G65" i="14"/>
  <c r="G61" i="14"/>
  <c r="G57" i="14"/>
  <c r="G53" i="14"/>
  <c r="G50" i="14"/>
  <c r="G48" i="14"/>
  <c r="G46" i="14"/>
  <c r="G42" i="14"/>
  <c r="G38" i="14"/>
  <c r="G34" i="14"/>
  <c r="G32" i="14"/>
  <c r="G30" i="14"/>
  <c r="G26" i="14"/>
  <c r="G22" i="14"/>
  <c r="G18" i="14"/>
  <c r="G16" i="14"/>
  <c r="G14" i="14"/>
  <c r="G10" i="14"/>
  <c r="G6" i="14"/>
  <c r="G2" i="14"/>
  <c r="H2" i="14"/>
  <c r="H3" i="14"/>
  <c r="H4" i="14"/>
  <c r="G5" i="14"/>
  <c r="H5" i="14"/>
  <c r="H6" i="14"/>
  <c r="H7" i="14"/>
  <c r="H8" i="14"/>
  <c r="G9" i="14"/>
  <c r="H9" i="14"/>
  <c r="H10" i="14"/>
  <c r="H11" i="14"/>
  <c r="H12" i="14"/>
  <c r="G13" i="14"/>
  <c r="H13" i="14"/>
  <c r="H14" i="14"/>
  <c r="H15" i="14"/>
  <c r="H16" i="14"/>
  <c r="G17" i="14"/>
  <c r="H17" i="14"/>
  <c r="H18" i="14"/>
  <c r="H19" i="14"/>
  <c r="H20" i="14"/>
  <c r="G21" i="14"/>
  <c r="H21" i="14"/>
  <c r="H22" i="14"/>
  <c r="H23" i="14"/>
  <c r="H24" i="14"/>
  <c r="G25" i="14"/>
  <c r="H25" i="14"/>
  <c r="H26" i="14"/>
  <c r="H27" i="14"/>
  <c r="H28" i="14"/>
  <c r="G29" i="14"/>
  <c r="H29" i="14"/>
  <c r="H30" i="14"/>
  <c r="H31" i="14"/>
  <c r="H32" i="14"/>
  <c r="G33" i="14"/>
  <c r="H33" i="14"/>
  <c r="H34" i="14"/>
  <c r="H35" i="14"/>
  <c r="H36" i="14"/>
  <c r="G37" i="14"/>
  <c r="H37" i="14"/>
  <c r="H38" i="14"/>
  <c r="H39" i="14"/>
  <c r="H40" i="14"/>
  <c r="G41" i="14"/>
  <c r="H41" i="14"/>
  <c r="H42" i="14"/>
  <c r="H43" i="14"/>
  <c r="H44" i="14"/>
  <c r="G45" i="14"/>
  <c r="H45" i="14"/>
  <c r="H46" i="14"/>
  <c r="H47" i="14"/>
  <c r="H48" i="14"/>
  <c r="G49" i="14"/>
  <c r="H49" i="14"/>
  <c r="H50" i="14"/>
  <c r="H52" i="14"/>
  <c r="H53" i="14"/>
  <c r="G54" i="14"/>
  <c r="H54" i="14"/>
  <c r="H55" i="14"/>
  <c r="G56" i="14"/>
  <c r="H56" i="14"/>
  <c r="H57" i="14"/>
  <c r="G58" i="14"/>
  <c r="H58" i="14"/>
  <c r="H59" i="14"/>
  <c r="G60" i="14"/>
  <c r="H60" i="14"/>
  <c r="H61" i="14"/>
  <c r="G62" i="14"/>
  <c r="H62" i="14"/>
  <c r="H63" i="14"/>
  <c r="H64" i="14"/>
  <c r="H65" i="14"/>
  <c r="G66" i="14"/>
  <c r="H66" i="14"/>
  <c r="H67" i="14"/>
  <c r="H68" i="14"/>
  <c r="H69" i="14"/>
  <c r="G70" i="14"/>
  <c r="H70" i="14"/>
  <c r="H71" i="14"/>
  <c r="G72" i="14"/>
  <c r="H72" i="14"/>
  <c r="H73" i="14"/>
  <c r="G74" i="14"/>
  <c r="H74" i="14"/>
  <c r="H75" i="14"/>
  <c r="G76" i="14"/>
  <c r="H76" i="14"/>
  <c r="H77" i="14"/>
  <c r="G78" i="14"/>
  <c r="H78" i="14"/>
  <c r="H79" i="14"/>
  <c r="G80" i="14"/>
  <c r="H80" i="14"/>
  <c r="H81" i="14"/>
  <c r="G82" i="14"/>
  <c r="H82" i="14"/>
  <c r="H83" i="14"/>
  <c r="G84" i="14"/>
  <c r="H84" i="14"/>
  <c r="H85" i="14"/>
  <c r="G86" i="14"/>
  <c r="H86" i="14"/>
  <c r="H87" i="14"/>
  <c r="G88" i="14"/>
  <c r="H88" i="14"/>
  <c r="H89" i="14"/>
  <c r="G90" i="14"/>
  <c r="H90" i="14"/>
  <c r="H91" i="14"/>
  <c r="G92" i="14"/>
  <c r="H92" i="14"/>
  <c r="H93" i="14"/>
  <c r="G94" i="14"/>
  <c r="H94" i="14"/>
  <c r="H95" i="14"/>
  <c r="G96" i="14"/>
  <c r="H96" i="14"/>
  <c r="H97" i="14"/>
  <c r="G98" i="14"/>
  <c r="H98" i="14"/>
  <c r="H99" i="14"/>
  <c r="G100" i="14"/>
  <c r="H100" i="14"/>
  <c r="H101" i="14"/>
  <c r="G102" i="14"/>
  <c r="H102" i="14"/>
  <c r="H103" i="14"/>
  <c r="G104" i="14"/>
  <c r="H104" i="14"/>
  <c r="H105" i="14"/>
  <c r="G106" i="14"/>
  <c r="H106" i="14"/>
  <c r="H107" i="14"/>
  <c r="G108" i="14"/>
  <c r="H108" i="14"/>
  <c r="H109" i="14"/>
  <c r="G110" i="14"/>
  <c r="H110" i="14"/>
  <c r="H111" i="14"/>
  <c r="G112" i="14"/>
  <c r="H112" i="14"/>
  <c r="H113" i="14"/>
  <c r="G114" i="14"/>
  <c r="H114" i="14"/>
  <c r="H115" i="14"/>
  <c r="G116" i="14"/>
  <c r="H116" i="14"/>
  <c r="H117" i="14"/>
  <c r="G118" i="14"/>
  <c r="H118" i="14"/>
  <c r="H119" i="14"/>
  <c r="G120" i="14"/>
  <c r="H120" i="14"/>
  <c r="H121" i="14"/>
  <c r="G122" i="14"/>
  <c r="H122" i="14"/>
  <c r="H123" i="14"/>
  <c r="G124" i="14"/>
  <c r="H124" i="14"/>
  <c r="H125" i="14"/>
  <c r="G126" i="14"/>
  <c r="H126" i="14"/>
  <c r="H127" i="14"/>
  <c r="G128" i="14"/>
  <c r="H128" i="14"/>
  <c r="H129" i="14"/>
  <c r="G130" i="14"/>
  <c r="H130" i="14"/>
  <c r="H131" i="14"/>
  <c r="G132" i="14"/>
  <c r="H132" i="14"/>
  <c r="H133" i="14"/>
  <c r="G134" i="14"/>
  <c r="H134" i="14"/>
  <c r="H135" i="14"/>
  <c r="G136" i="14"/>
  <c r="H136" i="14"/>
  <c r="H137" i="14"/>
  <c r="G138" i="14"/>
  <c r="H138" i="14"/>
  <c r="H139" i="14"/>
  <c r="G140" i="14"/>
  <c r="H140" i="14"/>
  <c r="H141" i="14"/>
  <c r="G142" i="14"/>
  <c r="H142" i="14"/>
  <c r="H143" i="14"/>
  <c r="G144" i="14"/>
  <c r="H144" i="14"/>
  <c r="H145" i="14"/>
  <c r="G146" i="14"/>
  <c r="H146" i="14"/>
  <c r="H147" i="14"/>
  <c r="G148" i="14"/>
  <c r="H148" i="14"/>
  <c r="H149" i="14"/>
  <c r="G150" i="14"/>
  <c r="H150" i="14"/>
  <c r="H151" i="14"/>
  <c r="G152" i="14"/>
  <c r="H152" i="14"/>
  <c r="H153" i="14"/>
  <c r="G154" i="14"/>
  <c r="H154" i="14"/>
  <c r="H155" i="14"/>
  <c r="G156" i="14"/>
  <c r="H156" i="14"/>
  <c r="H157" i="14"/>
  <c r="G158" i="14"/>
  <c r="H158" i="14"/>
  <c r="H159" i="14"/>
  <c r="G160" i="14"/>
  <c r="H160" i="14"/>
  <c r="H161" i="14"/>
  <c r="G162" i="14"/>
  <c r="H162" i="14"/>
  <c r="H163" i="14"/>
  <c r="G164" i="14"/>
  <c r="H164" i="14"/>
  <c r="H165" i="14"/>
  <c r="G166" i="14"/>
  <c r="H166" i="14"/>
  <c r="H167" i="14"/>
  <c r="G168" i="14"/>
  <c r="H168" i="14"/>
  <c r="H169" i="14"/>
  <c r="G170" i="14"/>
  <c r="H170" i="14"/>
  <c r="H171" i="14"/>
  <c r="G172" i="14"/>
  <c r="H172" i="14"/>
  <c r="H173" i="14"/>
  <c r="G174" i="14"/>
  <c r="H174" i="14"/>
  <c r="H175" i="14"/>
  <c r="G176" i="14"/>
  <c r="H176" i="14"/>
  <c r="H177" i="14"/>
  <c r="G178" i="14"/>
  <c r="H178" i="14"/>
  <c r="H179" i="14"/>
  <c r="G180" i="14"/>
  <c r="H180" i="14"/>
  <c r="G181" i="14"/>
  <c r="H181" i="14"/>
  <c r="G182" i="14"/>
  <c r="H182" i="14"/>
  <c r="H183" i="14"/>
  <c r="G184" i="14"/>
  <c r="H184" i="14"/>
  <c r="G185" i="14"/>
  <c r="H185" i="14"/>
  <c r="G186" i="14"/>
  <c r="H186" i="14"/>
  <c r="H187" i="14"/>
  <c r="G188" i="14"/>
  <c r="H188" i="14"/>
  <c r="G189" i="14"/>
  <c r="H189" i="14"/>
  <c r="G190" i="14"/>
  <c r="H190" i="14"/>
  <c r="H191" i="14"/>
  <c r="G192" i="14"/>
  <c r="H192" i="14"/>
  <c r="G193" i="14"/>
  <c r="H193" i="14"/>
  <c r="G194" i="14"/>
  <c r="H194" i="14"/>
  <c r="H195" i="14"/>
  <c r="G196" i="14"/>
  <c r="H196" i="14"/>
  <c r="G197" i="14"/>
  <c r="H197" i="14"/>
  <c r="G198" i="14"/>
  <c r="H198" i="14"/>
  <c r="H199" i="14"/>
  <c r="G200" i="14"/>
  <c r="H200" i="14"/>
  <c r="G201" i="14"/>
  <c r="H201" i="14"/>
  <c r="G202" i="14"/>
  <c r="H202" i="14"/>
  <c r="H203" i="14"/>
  <c r="G204" i="14"/>
  <c r="H204" i="14"/>
  <c r="G205" i="14"/>
  <c r="H205" i="14"/>
  <c r="G206" i="14"/>
  <c r="H206" i="14"/>
  <c r="H207" i="14"/>
  <c r="G208" i="14"/>
  <c r="H208" i="14"/>
  <c r="G209" i="14"/>
  <c r="H209" i="14"/>
  <c r="G210" i="14"/>
  <c r="H210" i="14"/>
  <c r="H211" i="14"/>
  <c r="G212" i="14"/>
  <c r="H212" i="14"/>
  <c r="G213" i="14"/>
  <c r="H213" i="14"/>
  <c r="G214" i="14"/>
  <c r="H214" i="14"/>
  <c r="H215" i="14"/>
  <c r="G216" i="14"/>
  <c r="H216" i="14"/>
  <c r="G217" i="14"/>
  <c r="H217" i="14"/>
  <c r="G218" i="14"/>
  <c r="H218" i="14"/>
  <c r="H219" i="14"/>
  <c r="G220" i="14"/>
  <c r="H220" i="14"/>
  <c r="G221" i="14"/>
  <c r="H221" i="14"/>
  <c r="G222" i="14"/>
  <c r="H222" i="14"/>
  <c r="H223" i="14"/>
  <c r="G224" i="14"/>
  <c r="H224" i="14"/>
  <c r="G225" i="14"/>
  <c r="H225" i="14"/>
  <c r="G226" i="14"/>
  <c r="H226" i="14"/>
  <c r="H227" i="14"/>
  <c r="G228" i="14"/>
  <c r="H228" i="14"/>
  <c r="G229" i="14"/>
  <c r="H229" i="14"/>
  <c r="G230" i="14"/>
  <c r="H230" i="14"/>
  <c r="H231" i="14"/>
  <c r="G232" i="14"/>
  <c r="H232" i="14"/>
  <c r="G233" i="14"/>
  <c r="H233" i="14"/>
  <c r="G234" i="14"/>
  <c r="H234" i="14"/>
  <c r="H235" i="14"/>
  <c r="G236" i="14"/>
  <c r="H236" i="14"/>
  <c r="G237" i="14"/>
  <c r="H237" i="14"/>
  <c r="G238" i="14"/>
  <c r="H238" i="14"/>
  <c r="H239" i="14"/>
  <c r="G240" i="14"/>
  <c r="H240" i="14"/>
  <c r="G241" i="14"/>
  <c r="H241" i="14"/>
  <c r="G242" i="14"/>
  <c r="H242" i="14"/>
  <c r="H243" i="14"/>
  <c r="G244" i="14"/>
  <c r="H244" i="14"/>
  <c r="G245" i="14"/>
  <c r="H245" i="14"/>
  <c r="G246" i="14"/>
  <c r="H246" i="14"/>
  <c r="H247" i="14"/>
  <c r="G248" i="14"/>
  <c r="H248" i="14"/>
  <c r="G249" i="14"/>
  <c r="H249" i="14"/>
  <c r="G250" i="14"/>
  <c r="H250" i="14"/>
  <c r="H251" i="14"/>
  <c r="G252" i="14"/>
  <c r="H252" i="14"/>
  <c r="G253" i="14"/>
  <c r="H253" i="14"/>
  <c r="G254" i="14"/>
  <c r="H254" i="14"/>
  <c r="H255" i="14"/>
  <c r="G256" i="14"/>
  <c r="H256" i="14"/>
  <c r="G257" i="14"/>
  <c r="H257" i="14"/>
  <c r="G258" i="14"/>
  <c r="H258" i="14"/>
  <c r="H259" i="14"/>
  <c r="G260" i="14"/>
  <c r="H260" i="14"/>
  <c r="G261" i="14"/>
  <c r="H261" i="14"/>
  <c r="G262" i="14"/>
  <c r="H262" i="14"/>
  <c r="H263" i="14"/>
  <c r="G264" i="14"/>
  <c r="H264" i="14"/>
  <c r="G265" i="14"/>
  <c r="H265" i="14"/>
  <c r="G266" i="14"/>
  <c r="H266" i="14"/>
  <c r="H267" i="14"/>
  <c r="G268" i="14"/>
  <c r="H268" i="14"/>
  <c r="G269" i="14"/>
  <c r="H269" i="14"/>
  <c r="G270" i="14"/>
  <c r="H270" i="14"/>
  <c r="H271" i="14"/>
  <c r="G272" i="14"/>
  <c r="H272" i="14"/>
  <c r="G273" i="14"/>
  <c r="H273" i="14"/>
  <c r="G274" i="14"/>
  <c r="H274" i="14"/>
  <c r="H275" i="14"/>
  <c r="G276" i="14"/>
  <c r="H276" i="14"/>
  <c r="G277" i="14"/>
  <c r="H277" i="14"/>
  <c r="G278" i="14"/>
  <c r="H278" i="14"/>
  <c r="H279" i="14"/>
  <c r="G280" i="14"/>
  <c r="H280" i="14"/>
  <c r="G281" i="14"/>
  <c r="H281" i="14"/>
  <c r="G282" i="14"/>
  <c r="H282" i="14"/>
  <c r="H283" i="14"/>
  <c r="G284" i="14"/>
  <c r="H284" i="14"/>
  <c r="G285" i="14"/>
  <c r="H285" i="14"/>
  <c r="G286" i="14"/>
  <c r="H286" i="14"/>
  <c r="H287" i="14"/>
  <c r="G288" i="14"/>
  <c r="H288" i="14"/>
  <c r="G289" i="14"/>
  <c r="H289" i="14"/>
  <c r="G290" i="14"/>
  <c r="H290" i="14"/>
  <c r="H291" i="14"/>
  <c r="G292" i="14"/>
  <c r="H292" i="14"/>
  <c r="G293" i="14"/>
  <c r="H293" i="14"/>
  <c r="G294" i="14"/>
  <c r="H294" i="14"/>
  <c r="H295" i="14"/>
  <c r="G296" i="14"/>
  <c r="H296" i="14"/>
  <c r="G297" i="14"/>
  <c r="H297" i="14"/>
  <c r="G298" i="14"/>
  <c r="H298" i="14"/>
  <c r="H299" i="14"/>
  <c r="G300" i="14"/>
  <c r="H300" i="14"/>
  <c r="G301" i="14"/>
  <c r="H301" i="14"/>
  <c r="G302" i="14"/>
  <c r="H302" i="14"/>
  <c r="H303" i="14"/>
  <c r="G304" i="14"/>
  <c r="H304" i="14"/>
  <c r="G305" i="14"/>
  <c r="H305" i="14"/>
  <c r="G306" i="14"/>
  <c r="H306" i="14"/>
  <c r="H307" i="14"/>
  <c r="G308" i="14"/>
  <c r="H308" i="14"/>
  <c r="G309" i="14"/>
  <c r="H309" i="14"/>
  <c r="G310" i="14"/>
  <c r="H310" i="14"/>
  <c r="H311" i="14"/>
  <c r="G312" i="14"/>
  <c r="H312" i="14"/>
  <c r="G313" i="14"/>
  <c r="H313" i="14"/>
  <c r="G314" i="14"/>
  <c r="H314" i="14"/>
  <c r="H315" i="14"/>
  <c r="G316" i="14"/>
  <c r="H316" i="14"/>
  <c r="G317" i="14"/>
  <c r="H317" i="14"/>
  <c r="G318" i="14"/>
  <c r="H318" i="14"/>
  <c r="H319" i="14"/>
  <c r="G320" i="14"/>
  <c r="H320" i="14"/>
  <c r="G321" i="14"/>
  <c r="H321" i="14"/>
  <c r="G322" i="14"/>
  <c r="H322" i="14"/>
  <c r="H323" i="14"/>
  <c r="G324" i="14"/>
  <c r="H324" i="14"/>
  <c r="G325" i="14"/>
  <c r="H325" i="14"/>
  <c r="G326" i="14"/>
  <c r="H326" i="14"/>
  <c r="H327" i="14"/>
  <c r="G328" i="14"/>
  <c r="H328" i="14"/>
  <c r="G329" i="14"/>
  <c r="H329" i="14"/>
  <c r="G330" i="14"/>
  <c r="H330" i="14"/>
  <c r="H331" i="14"/>
  <c r="G332" i="14"/>
  <c r="H332" i="14"/>
  <c r="G333" i="14"/>
  <c r="H333" i="14"/>
  <c r="G334" i="14"/>
  <c r="H334" i="14"/>
  <c r="H335" i="14"/>
  <c r="G336" i="14"/>
  <c r="H336" i="14"/>
  <c r="G337" i="14"/>
  <c r="H337" i="14"/>
  <c r="G338" i="14"/>
  <c r="H338" i="14"/>
  <c r="H339" i="14"/>
  <c r="G340" i="14"/>
  <c r="H340" i="14"/>
  <c r="G341" i="14"/>
  <c r="H341" i="14"/>
  <c r="G342" i="14"/>
  <c r="H342" i="14"/>
  <c r="H343" i="14"/>
  <c r="G344" i="14"/>
  <c r="H344" i="14"/>
  <c r="G345" i="14"/>
  <c r="H345" i="14"/>
  <c r="G346" i="14"/>
  <c r="H346" i="14"/>
  <c r="H347" i="14"/>
  <c r="G348" i="14"/>
  <c r="H348" i="14"/>
  <c r="G349" i="14"/>
  <c r="H349" i="14"/>
  <c r="G350" i="14"/>
  <c r="H350" i="14"/>
  <c r="H351" i="14"/>
  <c r="G352" i="14"/>
  <c r="H352" i="14"/>
  <c r="G353" i="14"/>
  <c r="H353" i="14"/>
  <c r="G354" i="14"/>
  <c r="H354" i="14"/>
  <c r="H355" i="14"/>
  <c r="G356" i="14"/>
  <c r="H356" i="14"/>
  <c r="G357" i="14"/>
  <c r="H357" i="14"/>
  <c r="G358" i="14"/>
  <c r="H358" i="14"/>
  <c r="J51" i="14" l="1"/>
  <c r="I51" i="14"/>
  <c r="K51" i="14" s="1"/>
  <c r="J218" i="14"/>
  <c r="I109" i="14"/>
  <c r="K109" i="14" s="1"/>
  <c r="U109" i="14" s="1"/>
  <c r="I303" i="14"/>
  <c r="K303" i="14" s="1"/>
  <c r="U303" i="14" s="1"/>
  <c r="I136" i="14"/>
  <c r="K136" i="14" s="1"/>
  <c r="U136" i="14" s="1"/>
  <c r="J138" i="14"/>
  <c r="J226" i="14"/>
  <c r="J89" i="14"/>
  <c r="J166" i="14"/>
  <c r="J294" i="14"/>
  <c r="J284" i="14"/>
  <c r="J328" i="14"/>
  <c r="J172" i="14"/>
  <c r="I258" i="14"/>
  <c r="K258" i="14" s="1"/>
  <c r="U258" i="14" s="1"/>
  <c r="J161" i="14"/>
  <c r="J168" i="14"/>
  <c r="J243" i="14"/>
  <c r="J153" i="14"/>
  <c r="J352" i="14"/>
  <c r="J156" i="14"/>
  <c r="J139" i="14"/>
  <c r="J298" i="14"/>
  <c r="J53" i="14"/>
  <c r="J12" i="14"/>
  <c r="J324" i="14"/>
  <c r="J106" i="14"/>
  <c r="J18" i="14"/>
  <c r="J220" i="14"/>
  <c r="J148" i="14"/>
  <c r="J274" i="14"/>
  <c r="J13" i="14"/>
  <c r="J29" i="14"/>
  <c r="J288" i="14"/>
  <c r="J199" i="14"/>
  <c r="I169" i="14"/>
  <c r="K169" i="14" s="1"/>
  <c r="U169" i="14" s="1"/>
  <c r="J222" i="14"/>
  <c r="I55" i="14"/>
  <c r="K55" i="14" s="1"/>
  <c r="U55" i="14" s="1"/>
  <c r="J98" i="14"/>
  <c r="J74" i="14"/>
  <c r="J232" i="14"/>
  <c r="J262" i="14"/>
  <c r="J110" i="14"/>
  <c r="J184" i="14"/>
  <c r="J42" i="14"/>
  <c r="J230" i="14"/>
  <c r="J279" i="14"/>
  <c r="J354" i="14"/>
  <c r="J219" i="14"/>
  <c r="J268" i="14"/>
  <c r="J257" i="14"/>
  <c r="J59" i="14"/>
  <c r="J95" i="14"/>
  <c r="J185" i="14"/>
  <c r="J155" i="14"/>
  <c r="J271" i="14"/>
  <c r="J242" i="14"/>
  <c r="J123" i="14"/>
  <c r="J67" i="14"/>
  <c r="J270" i="14"/>
  <c r="J214" i="14"/>
  <c r="J192" i="14"/>
  <c r="J198" i="14"/>
  <c r="J178" i="14"/>
  <c r="J206" i="14"/>
  <c r="J304" i="14"/>
  <c r="J196" i="14"/>
  <c r="J248" i="14"/>
  <c r="J247" i="14"/>
  <c r="J358" i="14"/>
  <c r="J141" i="14"/>
  <c r="J340" i="14"/>
  <c r="J158" i="14"/>
  <c r="J256" i="14"/>
  <c r="J30" i="14"/>
  <c r="J286" i="14"/>
  <c r="J68" i="14"/>
  <c r="J217" i="14"/>
  <c r="J167" i="14"/>
  <c r="J260" i="14"/>
  <c r="J32" i="14"/>
  <c r="J24" i="14"/>
  <c r="J85" i="14"/>
  <c r="J314" i="14"/>
  <c r="J326" i="14"/>
  <c r="J321" i="14"/>
  <c r="J301" i="14"/>
  <c r="J27" i="14"/>
  <c r="J266" i="14"/>
  <c r="J130" i="14"/>
  <c r="J249" i="14"/>
  <c r="J9" i="14"/>
  <c r="I277" i="14"/>
  <c r="K277" i="14" s="1"/>
  <c r="U277" i="14" s="1"/>
  <c r="J165" i="14"/>
  <c r="J90" i="14"/>
  <c r="J86" i="14"/>
  <c r="J129" i="14"/>
  <c r="J64" i="14"/>
  <c r="J276" i="14"/>
  <c r="J351" i="14"/>
  <c r="J356" i="14"/>
  <c r="J193" i="14"/>
  <c r="J341" i="14"/>
  <c r="J330" i="14"/>
  <c r="J347" i="14"/>
  <c r="J191" i="14"/>
  <c r="J348" i="14"/>
  <c r="J318" i="14"/>
  <c r="J205" i="14"/>
  <c r="J236" i="14"/>
  <c r="J35" i="14"/>
  <c r="J285" i="14"/>
  <c r="I332" i="14"/>
  <c r="K332" i="14" s="1"/>
  <c r="U332" i="14" s="1"/>
  <c r="J6" i="14"/>
  <c r="J265" i="14"/>
  <c r="I283" i="14"/>
  <c r="K283" i="14" s="1"/>
  <c r="U283" i="14" s="1"/>
  <c r="J119" i="14"/>
  <c r="J113" i="14"/>
  <c r="J118" i="14"/>
  <c r="J201" i="14"/>
  <c r="J160" i="14"/>
  <c r="J292" i="14"/>
  <c r="J175" i="14"/>
  <c r="J54" i="14"/>
  <c r="J38" i="14"/>
  <c r="J65" i="14"/>
  <c r="J238" i="14"/>
  <c r="J103" i="14"/>
  <c r="J188" i="14"/>
  <c r="J17" i="14"/>
  <c r="J331" i="14"/>
  <c r="J320" i="14"/>
  <c r="J280" i="14"/>
  <c r="J7" i="14"/>
  <c r="J215" i="14"/>
  <c r="J46" i="14"/>
  <c r="J121" i="14"/>
  <c r="J180" i="14"/>
  <c r="J108" i="14"/>
  <c r="J100" i="14"/>
  <c r="J263" i="14"/>
  <c r="J16" i="14"/>
  <c r="J297" i="14"/>
  <c r="J211" i="14"/>
  <c r="J20" i="14"/>
  <c r="J208" i="14"/>
  <c r="J142" i="14"/>
  <c r="J33" i="14"/>
  <c r="J204" i="14"/>
  <c r="J255" i="14"/>
  <c r="J82" i="14"/>
  <c r="J344" i="14"/>
  <c r="J128" i="14"/>
  <c r="J3" i="14"/>
  <c r="J57" i="14"/>
  <c r="J254" i="14"/>
  <c r="J162" i="14"/>
  <c r="J66" i="14"/>
  <c r="J269" i="14"/>
  <c r="J259" i="14"/>
  <c r="J63" i="14"/>
  <c r="J94" i="14"/>
  <c r="J202" i="14"/>
  <c r="J234" i="14"/>
  <c r="J261" i="14"/>
  <c r="J69" i="14"/>
  <c r="J150" i="14"/>
  <c r="J313" i="14"/>
  <c r="J278" i="14"/>
  <c r="J48" i="14"/>
  <c r="J194" i="14"/>
  <c r="J39" i="14"/>
  <c r="J311" i="14"/>
  <c r="J342" i="14"/>
  <c r="J145" i="14"/>
  <c r="J195" i="14"/>
  <c r="J189" i="14"/>
  <c r="J216" i="14"/>
  <c r="J28" i="14"/>
  <c r="J127" i="14"/>
  <c r="J310" i="14"/>
  <c r="J349" i="14"/>
  <c r="J319" i="14"/>
  <c r="J346" i="14"/>
  <c r="J11" i="14"/>
  <c r="J25" i="14"/>
  <c r="J26" i="14"/>
  <c r="J105" i="14"/>
  <c r="J335" i="14"/>
  <c r="J181" i="14"/>
  <c r="J173" i="14"/>
  <c r="J14" i="14"/>
  <c r="J81" i="14"/>
  <c r="J339" i="14"/>
  <c r="J267" i="14"/>
  <c r="J228" i="14"/>
  <c r="J31" i="14"/>
  <c r="J21" i="14"/>
  <c r="J333" i="14"/>
  <c r="J52" i="14"/>
  <c r="J287" i="14"/>
  <c r="J71" i="14"/>
  <c r="J36" i="14"/>
  <c r="J317" i="14"/>
  <c r="J207" i="14"/>
  <c r="J75" i="14"/>
  <c r="J355" i="14"/>
  <c r="J83" i="14"/>
  <c r="J102" i="14"/>
  <c r="J146" i="14"/>
  <c r="J92" i="14"/>
  <c r="J58" i="14"/>
  <c r="J177" i="14"/>
  <c r="J45" i="14"/>
  <c r="J115" i="14"/>
  <c r="J186" i="14"/>
  <c r="J183" i="14"/>
  <c r="J315" i="14"/>
  <c r="J231" i="14"/>
  <c r="J272" i="14"/>
  <c r="J159" i="14"/>
  <c r="J290" i="14"/>
  <c r="J4" i="14"/>
  <c r="I56" i="14"/>
  <c r="K56" i="14" s="1"/>
  <c r="U56" i="14" s="1"/>
  <c r="J79" i="14"/>
  <c r="I200" i="14"/>
  <c r="K200" i="14" s="1"/>
  <c r="U200" i="14" s="1"/>
  <c r="J350" i="14"/>
  <c r="I171" i="14"/>
  <c r="K171" i="14" s="1"/>
  <c r="U171" i="14" s="1"/>
  <c r="J306" i="14"/>
  <c r="J329" i="14"/>
  <c r="J334" i="14"/>
  <c r="J62" i="14"/>
  <c r="J78" i="14"/>
  <c r="J41" i="14"/>
  <c r="J227" i="14"/>
  <c r="J229" i="14"/>
  <c r="J122" i="14"/>
  <c r="J117" i="14"/>
  <c r="J296" i="14"/>
  <c r="J137" i="14"/>
  <c r="J312" i="14"/>
  <c r="J264" i="14"/>
  <c r="J291" i="14"/>
  <c r="J84" i="14"/>
  <c r="I37" i="14"/>
  <c r="K37" i="14" s="1"/>
  <c r="U37" i="14" s="1"/>
  <c r="J305" i="14"/>
  <c r="J345" i="14"/>
  <c r="J300" i="14"/>
  <c r="J338" i="14"/>
  <c r="J99" i="14"/>
  <c r="J252" i="14"/>
  <c r="J133" i="14"/>
  <c r="J10" i="14"/>
  <c r="J77" i="14"/>
  <c r="J357" i="14"/>
  <c r="J19" i="14"/>
  <c r="J61" i="14"/>
  <c r="J246" i="14"/>
  <c r="J111" i="14"/>
  <c r="J182" i="14"/>
  <c r="J43" i="14"/>
  <c r="J97" i="14"/>
  <c r="J241" i="14"/>
  <c r="J143" i="14"/>
  <c r="J299" i="14"/>
  <c r="J235" i="14"/>
  <c r="J163" i="14"/>
  <c r="J15" i="14"/>
  <c r="J244" i="14"/>
  <c r="J73" i="14"/>
  <c r="J157" i="14"/>
  <c r="J125" i="14"/>
  <c r="J179" i="14"/>
  <c r="J282" i="14"/>
  <c r="J50" i="14"/>
  <c r="J203" i="14"/>
  <c r="J47" i="14"/>
  <c r="J275" i="14"/>
  <c r="J174" i="14"/>
  <c r="J212" i="14"/>
  <c r="J327" i="14"/>
  <c r="J307" i="14"/>
  <c r="J147" i="14"/>
  <c r="J134" i="14"/>
  <c r="J151" i="14"/>
  <c r="J140" i="14"/>
  <c r="J120" i="14"/>
  <c r="J76" i="14"/>
  <c r="J245" i="14"/>
  <c r="J144" i="14"/>
  <c r="J154" i="14"/>
  <c r="J213" i="14"/>
  <c r="J164" i="14"/>
  <c r="J325" i="14"/>
  <c r="J237" i="14"/>
  <c r="J114" i="14"/>
  <c r="J87" i="14"/>
  <c r="J308" i="14"/>
  <c r="J281" i="14"/>
  <c r="J210" i="14"/>
  <c r="J8" i="14"/>
  <c r="J149" i="14"/>
  <c r="J209" i="14"/>
  <c r="J240" i="14"/>
  <c r="J251" i="14"/>
  <c r="J176" i="14"/>
  <c r="J223" i="14"/>
  <c r="J107" i="14"/>
  <c r="I112" i="14"/>
  <c r="K112" i="14" s="1"/>
  <c r="U112" i="14" s="1"/>
  <c r="J225" i="14"/>
  <c r="R56" i="14" l="1"/>
  <c r="S56" i="14"/>
  <c r="L56" i="14"/>
  <c r="M56" i="14"/>
  <c r="N56" i="14"/>
  <c r="O56" i="14"/>
  <c r="Q56" i="14"/>
  <c r="P56" i="14"/>
  <c r="Q258" i="14"/>
  <c r="R258" i="14"/>
  <c r="S258" i="14"/>
  <c r="L258" i="14"/>
  <c r="M258" i="14"/>
  <c r="N258" i="14"/>
  <c r="P258" i="14"/>
  <c r="O258" i="14"/>
  <c r="R55" i="14"/>
  <c r="S55" i="14"/>
  <c r="L55" i="14"/>
  <c r="M55" i="14"/>
  <c r="N55" i="14"/>
  <c r="O55" i="14"/>
  <c r="Q55" i="14"/>
  <c r="P55" i="14"/>
  <c r="L136" i="14"/>
  <c r="M136" i="14"/>
  <c r="N136" i="14"/>
  <c r="O136" i="14"/>
  <c r="P136" i="14"/>
  <c r="Q136" i="14"/>
  <c r="R136" i="14"/>
  <c r="S136" i="14"/>
  <c r="Q277" i="14"/>
  <c r="R277" i="14"/>
  <c r="S277" i="14"/>
  <c r="L277" i="14"/>
  <c r="M277" i="14"/>
  <c r="N277" i="14"/>
  <c r="P277" i="14"/>
  <c r="O277" i="14"/>
  <c r="Q303" i="14"/>
  <c r="R303" i="14"/>
  <c r="S303" i="14"/>
  <c r="N303" i="14"/>
  <c r="O303" i="14"/>
  <c r="P303" i="14"/>
  <c r="L303" i="14"/>
  <c r="M303" i="14"/>
  <c r="L112" i="14"/>
  <c r="M112" i="14"/>
  <c r="N112" i="14"/>
  <c r="O112" i="14"/>
  <c r="P112" i="14"/>
  <c r="Q112" i="14"/>
  <c r="R112" i="14"/>
  <c r="S112" i="14"/>
  <c r="L171" i="14"/>
  <c r="M171" i="14"/>
  <c r="N171" i="14"/>
  <c r="O171" i="14"/>
  <c r="P171" i="14"/>
  <c r="Q171" i="14"/>
  <c r="R171" i="14"/>
  <c r="S171" i="14"/>
  <c r="Q283" i="14"/>
  <c r="R283" i="14"/>
  <c r="S283" i="14"/>
  <c r="L283" i="14"/>
  <c r="M283" i="14"/>
  <c r="P283" i="14"/>
  <c r="N283" i="14"/>
  <c r="O283" i="14"/>
  <c r="L169" i="14"/>
  <c r="M169" i="14"/>
  <c r="N169" i="14"/>
  <c r="O169" i="14"/>
  <c r="P169" i="14"/>
  <c r="Q169" i="14"/>
  <c r="S169" i="14"/>
  <c r="R169" i="14"/>
  <c r="L109" i="14"/>
  <c r="M109" i="14"/>
  <c r="N109" i="14"/>
  <c r="O109" i="14"/>
  <c r="P109" i="14"/>
  <c r="Q109" i="14"/>
  <c r="R109" i="14"/>
  <c r="S109" i="14"/>
  <c r="R37" i="14"/>
  <c r="S37" i="14"/>
  <c r="L37" i="14"/>
  <c r="M37" i="14"/>
  <c r="N37" i="14"/>
  <c r="O37" i="14"/>
  <c r="Q37" i="14"/>
  <c r="P37" i="14"/>
  <c r="L200" i="14"/>
  <c r="N200" i="14"/>
  <c r="O200" i="14"/>
  <c r="P200" i="14"/>
  <c r="M200" i="14"/>
  <c r="Q200" i="14"/>
  <c r="R200" i="14"/>
  <c r="S200" i="14"/>
  <c r="R332" i="14"/>
  <c r="S332" i="14"/>
  <c r="L332" i="14"/>
  <c r="M332" i="14"/>
  <c r="N332" i="14"/>
  <c r="O332" i="14"/>
  <c r="P332" i="14"/>
  <c r="Q332" i="14"/>
  <c r="U51" i="14"/>
  <c r="T51" i="14"/>
  <c r="I185" i="14"/>
  <c r="K185" i="14" s="1"/>
  <c r="U185" i="14" s="1"/>
  <c r="I230" i="14"/>
  <c r="K230" i="14" s="1"/>
  <c r="U230" i="14" s="1"/>
  <c r="I119" i="14"/>
  <c r="K119" i="14" s="1"/>
  <c r="U119" i="14" s="1"/>
  <c r="I210" i="14"/>
  <c r="K210" i="14" s="1"/>
  <c r="U210" i="14" s="1"/>
  <c r="I287" i="14"/>
  <c r="K287" i="14" s="1"/>
  <c r="U287" i="14" s="1"/>
  <c r="I27" i="14"/>
  <c r="K27" i="14" s="1"/>
  <c r="U27" i="14" s="1"/>
  <c r="I12" i="14"/>
  <c r="K12" i="14" s="1"/>
  <c r="U12" i="14" s="1"/>
  <c r="I19" i="14"/>
  <c r="K19" i="14" s="1"/>
  <c r="U19" i="14" s="1"/>
  <c r="I63" i="14"/>
  <c r="K63" i="14" s="1"/>
  <c r="U63" i="14" s="1"/>
  <c r="I108" i="14"/>
  <c r="K108" i="14" s="1"/>
  <c r="U108" i="14" s="1"/>
  <c r="I43" i="14"/>
  <c r="K43" i="14" s="1"/>
  <c r="U43" i="14" s="1"/>
  <c r="I349" i="14"/>
  <c r="K349" i="14" s="1"/>
  <c r="U349" i="14" s="1"/>
  <c r="I20" i="14"/>
  <c r="K20" i="14" s="1"/>
  <c r="U20" i="14" s="1"/>
  <c r="I122" i="14"/>
  <c r="K122" i="14" s="1"/>
  <c r="U122" i="14" s="1"/>
  <c r="I69" i="14"/>
  <c r="K69" i="14" s="1"/>
  <c r="U69" i="14" s="1"/>
  <c r="I133" i="14"/>
  <c r="K133" i="14" s="1"/>
  <c r="U133" i="14" s="1"/>
  <c r="I346" i="14"/>
  <c r="K346" i="14" s="1"/>
  <c r="U346" i="14" s="1"/>
  <c r="I184" i="14"/>
  <c r="K184" i="14" s="1"/>
  <c r="U184" i="14" s="1"/>
  <c r="I222" i="14"/>
  <c r="K222" i="14" s="1"/>
  <c r="U222" i="14" s="1"/>
  <c r="I18" i="14"/>
  <c r="K18" i="14" s="1"/>
  <c r="U18" i="14" s="1"/>
  <c r="I179" i="14"/>
  <c r="K179" i="14" s="1"/>
  <c r="U179" i="14" s="1"/>
  <c r="I246" i="14"/>
  <c r="K246" i="14" s="1"/>
  <c r="U246" i="14" s="1"/>
  <c r="I146" i="14"/>
  <c r="K146" i="14" s="1"/>
  <c r="U146" i="14" s="1"/>
  <c r="I100" i="14"/>
  <c r="K100" i="14" s="1"/>
  <c r="U100" i="14" s="1"/>
  <c r="I347" i="14"/>
  <c r="K347" i="14" s="1"/>
  <c r="U347" i="14" s="1"/>
  <c r="I262" i="14"/>
  <c r="K262" i="14" s="1"/>
  <c r="U262" i="14" s="1"/>
  <c r="I274" i="14"/>
  <c r="K274" i="14" s="1"/>
  <c r="U274" i="14" s="1"/>
  <c r="I330" i="14"/>
  <c r="K330" i="14" s="1"/>
  <c r="U330" i="14" s="1"/>
  <c r="I324" i="14"/>
  <c r="K324" i="14" s="1"/>
  <c r="U324" i="14" s="1"/>
  <c r="I306" i="14"/>
  <c r="K306" i="14" s="1"/>
  <c r="U306" i="14" s="1"/>
  <c r="I115" i="14"/>
  <c r="K115" i="14" s="1"/>
  <c r="U115" i="14" s="1"/>
  <c r="I123" i="14"/>
  <c r="K123" i="14" s="1"/>
  <c r="U123" i="14" s="1"/>
  <c r="I294" i="14"/>
  <c r="K294" i="14" s="1"/>
  <c r="U294" i="14" s="1"/>
  <c r="I264" i="14"/>
  <c r="K264" i="14" s="1"/>
  <c r="U264" i="14" s="1"/>
  <c r="I201" i="14"/>
  <c r="K201" i="14" s="1"/>
  <c r="U201" i="14" s="1"/>
  <c r="J200" i="14"/>
  <c r="I220" i="14"/>
  <c r="K220" i="14" s="1"/>
  <c r="U220" i="14" s="1"/>
  <c r="I114" i="14"/>
  <c r="K114" i="14" s="1"/>
  <c r="U114" i="14" s="1"/>
  <c r="I134" i="14"/>
  <c r="K134" i="14" s="1"/>
  <c r="U134" i="14" s="1"/>
  <c r="I299" i="14"/>
  <c r="K299" i="14" s="1"/>
  <c r="U299" i="14" s="1"/>
  <c r="I75" i="14"/>
  <c r="K75" i="14" s="1"/>
  <c r="U75" i="14" s="1"/>
  <c r="I66" i="14"/>
  <c r="K66" i="14" s="1"/>
  <c r="U66" i="14" s="1"/>
  <c r="J277" i="14"/>
  <c r="I288" i="14"/>
  <c r="K288" i="14" s="1"/>
  <c r="U288" i="14" s="1"/>
  <c r="I10" i="14"/>
  <c r="K10" i="14" s="1"/>
  <c r="U10" i="14" s="1"/>
  <c r="I154" i="14"/>
  <c r="K154" i="14" s="1"/>
  <c r="U154" i="14" s="1"/>
  <c r="I247" i="14"/>
  <c r="K247" i="14" s="1"/>
  <c r="U247" i="14" s="1"/>
  <c r="I164" i="14"/>
  <c r="K164" i="14" s="1"/>
  <c r="U164" i="14" s="1"/>
  <c r="I300" i="14"/>
  <c r="K300" i="14" s="1"/>
  <c r="U300" i="14" s="1"/>
  <c r="I92" i="14"/>
  <c r="K92" i="14" s="1"/>
  <c r="U92" i="14" s="1"/>
  <c r="I202" i="14"/>
  <c r="K202" i="14" s="1"/>
  <c r="U202" i="14" s="1"/>
  <c r="I82" i="14"/>
  <c r="K82" i="14" s="1"/>
  <c r="U82" i="14" s="1"/>
  <c r="I320" i="14"/>
  <c r="K320" i="14" s="1"/>
  <c r="U320" i="14" s="1"/>
  <c r="I74" i="14"/>
  <c r="K74" i="14" s="1"/>
  <c r="U74" i="14" s="1"/>
  <c r="I106" i="14"/>
  <c r="K106" i="14" s="1"/>
  <c r="U106" i="14" s="1"/>
  <c r="I352" i="14"/>
  <c r="K352" i="14" s="1"/>
  <c r="U352" i="14" s="1"/>
  <c r="I76" i="14"/>
  <c r="K76" i="14" s="1"/>
  <c r="U76" i="14" s="1"/>
  <c r="I73" i="14"/>
  <c r="K73" i="14" s="1"/>
  <c r="U73" i="14" s="1"/>
  <c r="I61" i="14"/>
  <c r="K61" i="14" s="1"/>
  <c r="U61" i="14" s="1"/>
  <c r="I117" i="14"/>
  <c r="K117" i="14" s="1"/>
  <c r="U117" i="14" s="1"/>
  <c r="I81" i="14"/>
  <c r="K81" i="14" s="1"/>
  <c r="U81" i="14" s="1"/>
  <c r="I127" i="14"/>
  <c r="K127" i="14" s="1"/>
  <c r="U127" i="14" s="1"/>
  <c r="I301" i="14"/>
  <c r="K301" i="14" s="1"/>
  <c r="U301" i="14" s="1"/>
  <c r="I260" i="14"/>
  <c r="K260" i="14" s="1"/>
  <c r="U260" i="14" s="1"/>
  <c r="I214" i="14"/>
  <c r="K214" i="14" s="1"/>
  <c r="U214" i="14" s="1"/>
  <c r="I242" i="14"/>
  <c r="K242" i="14" s="1"/>
  <c r="U242" i="14" s="1"/>
  <c r="I199" i="14"/>
  <c r="K199" i="14" s="1"/>
  <c r="U199" i="14" s="1"/>
  <c r="I203" i="14"/>
  <c r="K203" i="14" s="1"/>
  <c r="U203" i="14" s="1"/>
  <c r="I236" i="14"/>
  <c r="K236" i="14" s="1"/>
  <c r="U236" i="14" s="1"/>
  <c r="I304" i="14"/>
  <c r="K304" i="14" s="1"/>
  <c r="U304" i="14" s="1"/>
  <c r="I153" i="14"/>
  <c r="K153" i="14" s="1"/>
  <c r="U153" i="14" s="1"/>
  <c r="I166" i="14"/>
  <c r="K166" i="14" s="1"/>
  <c r="U166" i="14" s="1"/>
  <c r="J303" i="14"/>
  <c r="I143" i="14"/>
  <c r="K143" i="14" s="1"/>
  <c r="U143" i="14" s="1"/>
  <c r="I312" i="14"/>
  <c r="K312" i="14" s="1"/>
  <c r="U312" i="14" s="1"/>
  <c r="I78" i="14"/>
  <c r="K78" i="14" s="1"/>
  <c r="U78" i="14" s="1"/>
  <c r="I71" i="14"/>
  <c r="K71" i="14" s="1"/>
  <c r="U71" i="14" s="1"/>
  <c r="I228" i="14"/>
  <c r="K228" i="14" s="1"/>
  <c r="U228" i="14" s="1"/>
  <c r="I141" i="14"/>
  <c r="K141" i="14" s="1"/>
  <c r="U141" i="14" s="1"/>
  <c r="I97" i="14"/>
  <c r="K97" i="14" s="1"/>
  <c r="U97" i="14" s="1"/>
  <c r="I174" i="14"/>
  <c r="K174" i="14" s="1"/>
  <c r="U174" i="14" s="1"/>
  <c r="I15" i="14"/>
  <c r="K15" i="14" s="1"/>
  <c r="U15" i="14" s="1"/>
  <c r="I84" i="14"/>
  <c r="K84" i="14" s="1"/>
  <c r="U84" i="14" s="1"/>
  <c r="I229" i="14"/>
  <c r="K229" i="14" s="1"/>
  <c r="U229" i="14" s="1"/>
  <c r="I272" i="14"/>
  <c r="K272" i="14" s="1"/>
  <c r="U272" i="14" s="1"/>
  <c r="I189" i="14"/>
  <c r="K189" i="14" s="1"/>
  <c r="U189" i="14" s="1"/>
  <c r="I194" i="14"/>
  <c r="K194" i="14" s="1"/>
  <c r="U194" i="14" s="1"/>
  <c r="I261" i="14"/>
  <c r="K261" i="14" s="1"/>
  <c r="U261" i="14" s="1"/>
  <c r="I128" i="14"/>
  <c r="K128" i="14" s="1"/>
  <c r="U128" i="14" s="1"/>
  <c r="I7" i="14"/>
  <c r="K7" i="14" s="1"/>
  <c r="U7" i="14" s="1"/>
  <c r="I238" i="14"/>
  <c r="K238" i="14" s="1"/>
  <c r="U238" i="14" s="1"/>
  <c r="I6" i="14"/>
  <c r="K6" i="14" s="1"/>
  <c r="U6" i="14" s="1"/>
  <c r="I86" i="14"/>
  <c r="K86" i="14" s="1"/>
  <c r="U86" i="14" s="1"/>
  <c r="I155" i="14"/>
  <c r="K155" i="14" s="1"/>
  <c r="U155" i="14" s="1"/>
  <c r="I53" i="14"/>
  <c r="K53" i="14" s="1"/>
  <c r="U53" i="14" s="1"/>
  <c r="I168" i="14"/>
  <c r="K168" i="14" s="1"/>
  <c r="U168" i="14" s="1"/>
  <c r="I284" i="14"/>
  <c r="K284" i="14" s="1"/>
  <c r="U284" i="14" s="1"/>
  <c r="I325" i="14"/>
  <c r="K325" i="14" s="1"/>
  <c r="U325" i="14" s="1"/>
  <c r="I144" i="14"/>
  <c r="K144" i="14" s="1"/>
  <c r="U144" i="14" s="1"/>
  <c r="I151" i="14"/>
  <c r="K151" i="14" s="1"/>
  <c r="U151" i="14" s="1"/>
  <c r="I212" i="14"/>
  <c r="K212" i="14" s="1"/>
  <c r="U212" i="14" s="1"/>
  <c r="I50" i="14"/>
  <c r="K50" i="14" s="1"/>
  <c r="U50" i="14" s="1"/>
  <c r="I157" i="14"/>
  <c r="K157" i="14" s="1"/>
  <c r="U157" i="14" s="1"/>
  <c r="I163" i="14"/>
  <c r="K163" i="14" s="1"/>
  <c r="U163" i="14" s="1"/>
  <c r="I111" i="14"/>
  <c r="K111" i="14" s="1"/>
  <c r="U111" i="14" s="1"/>
  <c r="I357" i="14"/>
  <c r="K357" i="14" s="1"/>
  <c r="U357" i="14" s="1"/>
  <c r="I296" i="14"/>
  <c r="K296" i="14" s="1"/>
  <c r="U296" i="14" s="1"/>
  <c r="I231" i="14"/>
  <c r="K231" i="14" s="1"/>
  <c r="U231" i="14" s="1"/>
  <c r="I45" i="14"/>
  <c r="K45" i="14" s="1"/>
  <c r="U45" i="14" s="1"/>
  <c r="I102" i="14"/>
  <c r="K102" i="14" s="1"/>
  <c r="U102" i="14" s="1"/>
  <c r="I207" i="14"/>
  <c r="K207" i="14" s="1"/>
  <c r="U207" i="14" s="1"/>
  <c r="I267" i="14"/>
  <c r="K267" i="14" s="1"/>
  <c r="U267" i="14" s="1"/>
  <c r="I26" i="14"/>
  <c r="K26" i="14" s="1"/>
  <c r="U26" i="14" s="1"/>
  <c r="I150" i="14"/>
  <c r="K150" i="14" s="1"/>
  <c r="U150" i="14" s="1"/>
  <c r="I113" i="14"/>
  <c r="K113" i="14" s="1"/>
  <c r="U113" i="14" s="1"/>
  <c r="I192" i="14"/>
  <c r="K192" i="14" s="1"/>
  <c r="U192" i="14" s="1"/>
  <c r="I67" i="14"/>
  <c r="K67" i="14" s="1"/>
  <c r="U67" i="14" s="1"/>
  <c r="I232" i="14"/>
  <c r="K232" i="14" s="1"/>
  <c r="U232" i="14" s="1"/>
  <c r="I148" i="14"/>
  <c r="K148" i="14" s="1"/>
  <c r="U148" i="14" s="1"/>
  <c r="I240" i="14"/>
  <c r="K240" i="14" s="1"/>
  <c r="U240" i="14" s="1"/>
  <c r="I281" i="14"/>
  <c r="K281" i="14" s="1"/>
  <c r="U281" i="14" s="1"/>
  <c r="I252" i="14"/>
  <c r="K252" i="14" s="1"/>
  <c r="U252" i="14" s="1"/>
  <c r="I62" i="14"/>
  <c r="K62" i="14" s="1"/>
  <c r="U62" i="14" s="1"/>
  <c r="I4" i="14"/>
  <c r="K4" i="14" s="1"/>
  <c r="U4" i="14" s="1"/>
  <c r="I333" i="14"/>
  <c r="K333" i="14" s="1"/>
  <c r="U333" i="14" s="1"/>
  <c r="I181" i="14"/>
  <c r="K181" i="14" s="1"/>
  <c r="U181" i="14" s="1"/>
  <c r="I195" i="14"/>
  <c r="K195" i="14" s="1"/>
  <c r="U195" i="14" s="1"/>
  <c r="I162" i="14"/>
  <c r="K162" i="14" s="1"/>
  <c r="U162" i="14" s="1"/>
  <c r="I142" i="14"/>
  <c r="K142" i="14" s="1"/>
  <c r="U142" i="14" s="1"/>
  <c r="I16" i="14"/>
  <c r="K16" i="14" s="1"/>
  <c r="U16" i="14" s="1"/>
  <c r="I180" i="14"/>
  <c r="K180" i="14" s="1"/>
  <c r="U180" i="14" s="1"/>
  <c r="I292" i="14"/>
  <c r="K292" i="14" s="1"/>
  <c r="U292" i="14" s="1"/>
  <c r="I318" i="14"/>
  <c r="K318" i="14" s="1"/>
  <c r="U318" i="14" s="1"/>
  <c r="I351" i="14"/>
  <c r="K351" i="14" s="1"/>
  <c r="U351" i="14" s="1"/>
  <c r="I165" i="14"/>
  <c r="K165" i="14" s="1"/>
  <c r="U165" i="14" s="1"/>
  <c r="I9" i="14"/>
  <c r="K9" i="14" s="1"/>
  <c r="U9" i="14" s="1"/>
  <c r="I314" i="14"/>
  <c r="K314" i="14" s="1"/>
  <c r="U314" i="14" s="1"/>
  <c r="I358" i="14"/>
  <c r="K358" i="14" s="1"/>
  <c r="U358" i="14" s="1"/>
  <c r="I271" i="14"/>
  <c r="K271" i="14" s="1"/>
  <c r="U271" i="14" s="1"/>
  <c r="I95" i="14"/>
  <c r="K95" i="14" s="1"/>
  <c r="U95" i="14" s="1"/>
  <c r="I268" i="14"/>
  <c r="K268" i="14" s="1"/>
  <c r="U268" i="14" s="1"/>
  <c r="I107" i="14"/>
  <c r="K107" i="14" s="1"/>
  <c r="U107" i="14" s="1"/>
  <c r="I209" i="14"/>
  <c r="K209" i="14" s="1"/>
  <c r="U209" i="14" s="1"/>
  <c r="I147" i="14"/>
  <c r="K147" i="14" s="1"/>
  <c r="U147" i="14" s="1"/>
  <c r="I41" i="14"/>
  <c r="K41" i="14" s="1"/>
  <c r="U41" i="14" s="1"/>
  <c r="I350" i="14"/>
  <c r="K350" i="14" s="1"/>
  <c r="U350" i="14" s="1"/>
  <c r="I290" i="14"/>
  <c r="K290" i="14" s="1"/>
  <c r="U290" i="14" s="1"/>
  <c r="I183" i="14"/>
  <c r="K183" i="14" s="1"/>
  <c r="U183" i="14" s="1"/>
  <c r="I83" i="14"/>
  <c r="K83" i="14" s="1"/>
  <c r="U83" i="14" s="1"/>
  <c r="I31" i="14"/>
  <c r="K31" i="14" s="1"/>
  <c r="U31" i="14" s="1"/>
  <c r="I335" i="14"/>
  <c r="K335" i="14" s="1"/>
  <c r="U335" i="14" s="1"/>
  <c r="I28" i="14"/>
  <c r="K28" i="14" s="1"/>
  <c r="U28" i="14" s="1"/>
  <c r="I145" i="14"/>
  <c r="K145" i="14" s="1"/>
  <c r="U145" i="14" s="1"/>
  <c r="I263" i="14"/>
  <c r="K263" i="14" s="1"/>
  <c r="U263" i="14" s="1"/>
  <c r="I65" i="14"/>
  <c r="K65" i="14" s="1"/>
  <c r="U65" i="14" s="1"/>
  <c r="I348" i="14"/>
  <c r="K348" i="14" s="1"/>
  <c r="U348" i="14" s="1"/>
  <c r="I341" i="14"/>
  <c r="K341" i="14" s="1"/>
  <c r="U341" i="14" s="1"/>
  <c r="I276" i="14"/>
  <c r="K276" i="14" s="1"/>
  <c r="U276" i="14" s="1"/>
  <c r="I249" i="14"/>
  <c r="K249" i="14" s="1"/>
  <c r="U249" i="14" s="1"/>
  <c r="I24" i="14"/>
  <c r="K24" i="14" s="1"/>
  <c r="U24" i="14" s="1"/>
  <c r="I286" i="14"/>
  <c r="K286" i="14" s="1"/>
  <c r="U286" i="14" s="1"/>
  <c r="I206" i="14"/>
  <c r="K206" i="14" s="1"/>
  <c r="U206" i="14" s="1"/>
  <c r="J283" i="14"/>
  <c r="I59" i="14"/>
  <c r="K59" i="14" s="1"/>
  <c r="U59" i="14" s="1"/>
  <c r="I219" i="14"/>
  <c r="K219" i="14" s="1"/>
  <c r="U219" i="14" s="1"/>
  <c r="I279" i="14"/>
  <c r="K279" i="14" s="1"/>
  <c r="U279" i="14" s="1"/>
  <c r="I13" i="14"/>
  <c r="K13" i="14" s="1"/>
  <c r="U13" i="14" s="1"/>
  <c r="I298" i="14"/>
  <c r="K298" i="14" s="1"/>
  <c r="U298" i="14" s="1"/>
  <c r="I156" i="14"/>
  <c r="K156" i="14" s="1"/>
  <c r="U156" i="14" s="1"/>
  <c r="I270" i="14"/>
  <c r="K270" i="14" s="1"/>
  <c r="U270" i="14" s="1"/>
  <c r="I257" i="14"/>
  <c r="K257" i="14" s="1"/>
  <c r="U257" i="14" s="1"/>
  <c r="I110" i="14"/>
  <c r="K110" i="14" s="1"/>
  <c r="U110" i="14" s="1"/>
  <c r="I98" i="14"/>
  <c r="K98" i="14" s="1"/>
  <c r="U98" i="14" s="1"/>
  <c r="I139" i="14"/>
  <c r="K139" i="14" s="1"/>
  <c r="U139" i="14" s="1"/>
  <c r="I161" i="14"/>
  <c r="K161" i="14" s="1"/>
  <c r="U161" i="14" s="1"/>
  <c r="I328" i="14"/>
  <c r="K328" i="14" s="1"/>
  <c r="U328" i="14" s="1"/>
  <c r="I89" i="14"/>
  <c r="K89" i="14" s="1"/>
  <c r="U89" i="14" s="1"/>
  <c r="I223" i="14"/>
  <c r="K223" i="14" s="1"/>
  <c r="U223" i="14" s="1"/>
  <c r="I338" i="14"/>
  <c r="K338" i="14" s="1"/>
  <c r="U338" i="14" s="1"/>
  <c r="I329" i="14"/>
  <c r="K329" i="14" s="1"/>
  <c r="U329" i="14" s="1"/>
  <c r="I105" i="14"/>
  <c r="K105" i="14" s="1"/>
  <c r="U105" i="14" s="1"/>
  <c r="I269" i="14"/>
  <c r="K269" i="14" s="1"/>
  <c r="U269" i="14" s="1"/>
  <c r="I3" i="14"/>
  <c r="K3" i="14" s="1"/>
  <c r="U3" i="14" s="1"/>
  <c r="I17" i="14"/>
  <c r="K17" i="14" s="1"/>
  <c r="U17" i="14" s="1"/>
  <c r="I191" i="14"/>
  <c r="K191" i="14" s="1"/>
  <c r="U191" i="14" s="1"/>
  <c r="I193" i="14"/>
  <c r="K193" i="14" s="1"/>
  <c r="U193" i="14" s="1"/>
  <c r="I340" i="14"/>
  <c r="K340" i="14" s="1"/>
  <c r="U340" i="14" s="1"/>
  <c r="I313" i="14"/>
  <c r="K313" i="14" s="1"/>
  <c r="U313" i="14" s="1"/>
  <c r="I33" i="14"/>
  <c r="K33" i="14" s="1"/>
  <c r="U33" i="14" s="1"/>
  <c r="I211" i="14"/>
  <c r="K211" i="14" s="1"/>
  <c r="U211" i="14" s="1"/>
  <c r="I54" i="14"/>
  <c r="K54" i="14" s="1"/>
  <c r="U54" i="14" s="1"/>
  <c r="I118" i="14"/>
  <c r="K118" i="14" s="1"/>
  <c r="U118" i="14" s="1"/>
  <c r="I356" i="14"/>
  <c r="K356" i="14" s="1"/>
  <c r="U356" i="14" s="1"/>
  <c r="I130" i="14"/>
  <c r="K130" i="14" s="1"/>
  <c r="U130" i="14" s="1"/>
  <c r="I321" i="14"/>
  <c r="K321" i="14" s="1"/>
  <c r="U321" i="14" s="1"/>
  <c r="I248" i="14"/>
  <c r="K248" i="14" s="1"/>
  <c r="U248" i="14" s="1"/>
  <c r="I198" i="14"/>
  <c r="K198" i="14" s="1"/>
  <c r="U198" i="14" s="1"/>
  <c r="I354" i="14"/>
  <c r="K354" i="14" s="1"/>
  <c r="U354" i="14" s="1"/>
  <c r="J55" i="14"/>
  <c r="I29" i="14"/>
  <c r="K29" i="14" s="1"/>
  <c r="U29" i="14" s="1"/>
  <c r="J295" i="14"/>
  <c r="I295" i="14"/>
  <c r="K295" i="14" s="1"/>
  <c r="U295" i="14" s="1"/>
  <c r="J80" i="14"/>
  <c r="I80" i="14"/>
  <c r="K80" i="14" s="1"/>
  <c r="U80" i="14" s="1"/>
  <c r="J91" i="14"/>
  <c r="I91" i="14"/>
  <c r="K91" i="14" s="1"/>
  <c r="U91" i="14" s="1"/>
  <c r="J239" i="14"/>
  <c r="I239" i="14"/>
  <c r="K239" i="14" s="1"/>
  <c r="U239" i="14" s="1"/>
  <c r="T332" i="14"/>
  <c r="J170" i="14"/>
  <c r="I170" i="14"/>
  <c r="K170" i="14" s="1"/>
  <c r="U170" i="14" s="1"/>
  <c r="J5" i="14"/>
  <c r="I5" i="14"/>
  <c r="K5" i="14" s="1"/>
  <c r="U5" i="14" s="1"/>
  <c r="J309" i="14"/>
  <c r="I309" i="14"/>
  <c r="K309" i="14" s="1"/>
  <c r="U309" i="14" s="1"/>
  <c r="J250" i="14"/>
  <c r="I250" i="14"/>
  <c r="K250" i="14" s="1"/>
  <c r="U250" i="14" s="1"/>
  <c r="J293" i="14"/>
  <c r="I293" i="14"/>
  <c r="K293" i="14" s="1"/>
  <c r="U293" i="14" s="1"/>
  <c r="J40" i="14"/>
  <c r="I40" i="14"/>
  <c r="K40" i="14" s="1"/>
  <c r="U40" i="14" s="1"/>
  <c r="J322" i="14"/>
  <c r="I322" i="14"/>
  <c r="K322" i="14" s="1"/>
  <c r="U322" i="14" s="1"/>
  <c r="T37" i="14"/>
  <c r="J343" i="14"/>
  <c r="I343" i="14"/>
  <c r="K343" i="14" s="1"/>
  <c r="U343" i="14" s="1"/>
  <c r="T112" i="14"/>
  <c r="J221" i="14"/>
  <c r="I221" i="14"/>
  <c r="K221" i="14" s="1"/>
  <c r="U221" i="14" s="1"/>
  <c r="T56" i="14"/>
  <c r="J233" i="14"/>
  <c r="I233" i="14"/>
  <c r="K233" i="14" s="1"/>
  <c r="U233" i="14" s="1"/>
  <c r="J124" i="14"/>
  <c r="I124" i="14"/>
  <c r="K124" i="14" s="1"/>
  <c r="U124" i="14" s="1"/>
  <c r="J323" i="14"/>
  <c r="I323" i="14"/>
  <c r="K323" i="14" s="1"/>
  <c r="U323" i="14" s="1"/>
  <c r="J88" i="14"/>
  <c r="I88" i="14"/>
  <c r="K88" i="14" s="1"/>
  <c r="U88" i="14" s="1"/>
  <c r="T171" i="14"/>
  <c r="T200" i="14"/>
  <c r="I353" i="14"/>
  <c r="K353" i="14" s="1"/>
  <c r="U353" i="14" s="1"/>
  <c r="J353" i="14"/>
  <c r="I79" i="14"/>
  <c r="K79" i="14" s="1"/>
  <c r="U79" i="14" s="1"/>
  <c r="I21" i="14"/>
  <c r="K21" i="14" s="1"/>
  <c r="U21" i="14" s="1"/>
  <c r="I310" i="14"/>
  <c r="K310" i="14" s="1"/>
  <c r="U310" i="14" s="1"/>
  <c r="I216" i="14"/>
  <c r="K216" i="14" s="1"/>
  <c r="U216" i="14" s="1"/>
  <c r="I311" i="14"/>
  <c r="K311" i="14" s="1"/>
  <c r="U311" i="14" s="1"/>
  <c r="I278" i="14"/>
  <c r="K278" i="14" s="1"/>
  <c r="U278" i="14" s="1"/>
  <c r="I94" i="14"/>
  <c r="K94" i="14" s="1"/>
  <c r="U94" i="14" s="1"/>
  <c r="I259" i="14"/>
  <c r="K259" i="14" s="1"/>
  <c r="U259" i="14" s="1"/>
  <c r="I255" i="14"/>
  <c r="K255" i="14" s="1"/>
  <c r="U255" i="14" s="1"/>
  <c r="I46" i="14"/>
  <c r="K46" i="14" s="1"/>
  <c r="U46" i="14" s="1"/>
  <c r="I280" i="14"/>
  <c r="K280" i="14" s="1"/>
  <c r="U280" i="14" s="1"/>
  <c r="I68" i="14"/>
  <c r="K68" i="14" s="1"/>
  <c r="U68" i="14" s="1"/>
  <c r="I158" i="14"/>
  <c r="K158" i="14" s="1"/>
  <c r="U158" i="14" s="1"/>
  <c r="I196" i="14"/>
  <c r="K196" i="14" s="1"/>
  <c r="U196" i="14" s="1"/>
  <c r="I178" i="14"/>
  <c r="K178" i="14" s="1"/>
  <c r="U178" i="14" s="1"/>
  <c r="I34" i="14"/>
  <c r="K34" i="14" s="1"/>
  <c r="U34" i="14" s="1"/>
  <c r="J34" i="14"/>
  <c r="J22" i="14"/>
  <c r="I22" i="14"/>
  <c r="K22" i="14" s="1"/>
  <c r="U22" i="14" s="1"/>
  <c r="T230" i="14"/>
  <c r="J253" i="14"/>
  <c r="I253" i="14"/>
  <c r="K253" i="14" s="1"/>
  <c r="U253" i="14" s="1"/>
  <c r="J112" i="14"/>
  <c r="T283" i="14"/>
  <c r="T277" i="14"/>
  <c r="J171" i="14"/>
  <c r="I167" i="14"/>
  <c r="K167" i="14" s="1"/>
  <c r="U167" i="14" s="1"/>
  <c r="J56" i="14"/>
  <c r="J116" i="14"/>
  <c r="I116" i="14"/>
  <c r="K116" i="14" s="1"/>
  <c r="U116" i="14" s="1"/>
  <c r="I244" i="14"/>
  <c r="K244" i="14" s="1"/>
  <c r="U244" i="14" s="1"/>
  <c r="I77" i="14"/>
  <c r="K77" i="14" s="1"/>
  <c r="U77" i="14" s="1"/>
  <c r="I137" i="14"/>
  <c r="K137" i="14" s="1"/>
  <c r="U137" i="14" s="1"/>
  <c r="I334" i="14"/>
  <c r="K334" i="14" s="1"/>
  <c r="U334" i="14" s="1"/>
  <c r="I186" i="14"/>
  <c r="K186" i="14" s="1"/>
  <c r="U186" i="14" s="1"/>
  <c r="J37" i="14"/>
  <c r="I104" i="14"/>
  <c r="K104" i="14" s="1"/>
  <c r="U104" i="14" s="1"/>
  <c r="J104" i="14"/>
  <c r="J131" i="14"/>
  <c r="I131" i="14"/>
  <c r="K131" i="14" s="1"/>
  <c r="U131" i="14" s="1"/>
  <c r="T55" i="14"/>
  <c r="I241" i="14"/>
  <c r="K241" i="14" s="1"/>
  <c r="U241" i="14" s="1"/>
  <c r="I291" i="14"/>
  <c r="K291" i="14" s="1"/>
  <c r="U291" i="14" s="1"/>
  <c r="I225" i="14"/>
  <c r="K225" i="14" s="1"/>
  <c r="U225" i="14" s="1"/>
  <c r="I176" i="14"/>
  <c r="K176" i="14" s="1"/>
  <c r="U176" i="14" s="1"/>
  <c r="I149" i="14"/>
  <c r="K149" i="14" s="1"/>
  <c r="U149" i="14" s="1"/>
  <c r="I308" i="14"/>
  <c r="K308" i="14" s="1"/>
  <c r="U308" i="14" s="1"/>
  <c r="I307" i="14"/>
  <c r="K307" i="14" s="1"/>
  <c r="U307" i="14" s="1"/>
  <c r="I275" i="14"/>
  <c r="K275" i="14" s="1"/>
  <c r="U275" i="14" s="1"/>
  <c r="I282" i="14"/>
  <c r="K282" i="14" s="1"/>
  <c r="U282" i="14" s="1"/>
  <c r="I345" i="14"/>
  <c r="K345" i="14" s="1"/>
  <c r="U345" i="14" s="1"/>
  <c r="I227" i="14"/>
  <c r="K227" i="14" s="1"/>
  <c r="U227" i="14" s="1"/>
  <c r="I159" i="14"/>
  <c r="K159" i="14" s="1"/>
  <c r="U159" i="14" s="1"/>
  <c r="I315" i="14"/>
  <c r="K315" i="14" s="1"/>
  <c r="U315" i="14" s="1"/>
  <c r="I177" i="14"/>
  <c r="K177" i="14" s="1"/>
  <c r="U177" i="14" s="1"/>
  <c r="I317" i="14"/>
  <c r="K317" i="14" s="1"/>
  <c r="U317" i="14" s="1"/>
  <c r="I52" i="14"/>
  <c r="K52" i="14" s="1"/>
  <c r="U52" i="14" s="1"/>
  <c r="I339" i="14"/>
  <c r="K339" i="14" s="1"/>
  <c r="U339" i="14" s="1"/>
  <c r="I14" i="14"/>
  <c r="K14" i="14" s="1"/>
  <c r="U14" i="14" s="1"/>
  <c r="I25" i="14"/>
  <c r="K25" i="14" s="1"/>
  <c r="U25" i="14" s="1"/>
  <c r="I319" i="14"/>
  <c r="K319" i="14" s="1"/>
  <c r="U319" i="14" s="1"/>
  <c r="I39" i="14"/>
  <c r="K39" i="14" s="1"/>
  <c r="U39" i="14" s="1"/>
  <c r="I234" i="14"/>
  <c r="K234" i="14" s="1"/>
  <c r="U234" i="14" s="1"/>
  <c r="I254" i="14"/>
  <c r="K254" i="14" s="1"/>
  <c r="U254" i="14" s="1"/>
  <c r="I344" i="14"/>
  <c r="K344" i="14" s="1"/>
  <c r="U344" i="14" s="1"/>
  <c r="I204" i="14"/>
  <c r="K204" i="14" s="1"/>
  <c r="U204" i="14" s="1"/>
  <c r="I208" i="14"/>
  <c r="K208" i="14" s="1"/>
  <c r="U208" i="14" s="1"/>
  <c r="I297" i="14"/>
  <c r="K297" i="14" s="1"/>
  <c r="U297" i="14" s="1"/>
  <c r="I121" i="14"/>
  <c r="K121" i="14" s="1"/>
  <c r="U121" i="14" s="1"/>
  <c r="I215" i="14"/>
  <c r="K215" i="14" s="1"/>
  <c r="U215" i="14" s="1"/>
  <c r="I188" i="14"/>
  <c r="K188" i="14" s="1"/>
  <c r="U188" i="14" s="1"/>
  <c r="I265" i="14"/>
  <c r="K265" i="14" s="1"/>
  <c r="U265" i="14" s="1"/>
  <c r="I285" i="14"/>
  <c r="K285" i="14" s="1"/>
  <c r="U285" i="14" s="1"/>
  <c r="I205" i="14"/>
  <c r="K205" i="14" s="1"/>
  <c r="U205" i="14" s="1"/>
  <c r="I64" i="14"/>
  <c r="K64" i="14" s="1"/>
  <c r="U64" i="14" s="1"/>
  <c r="I90" i="14"/>
  <c r="K90" i="14" s="1"/>
  <c r="U90" i="14" s="1"/>
  <c r="I85" i="14"/>
  <c r="K85" i="14" s="1"/>
  <c r="U85" i="14" s="1"/>
  <c r="I30" i="14"/>
  <c r="K30" i="14" s="1"/>
  <c r="U30" i="14" s="1"/>
  <c r="J49" i="14"/>
  <c r="I49" i="14"/>
  <c r="K49" i="14" s="1"/>
  <c r="U49" i="14" s="1"/>
  <c r="I70" i="14"/>
  <c r="K70" i="14" s="1"/>
  <c r="U70" i="14" s="1"/>
  <c r="J70" i="14"/>
  <c r="I213" i="14"/>
  <c r="K213" i="14" s="1"/>
  <c r="U213" i="14" s="1"/>
  <c r="I140" i="14"/>
  <c r="K140" i="14" s="1"/>
  <c r="U140" i="14" s="1"/>
  <c r="I125" i="14"/>
  <c r="K125" i="14" s="1"/>
  <c r="U125" i="14" s="1"/>
  <c r="T169" i="14"/>
  <c r="J332" i="14"/>
  <c r="I237" i="14"/>
  <c r="K237" i="14" s="1"/>
  <c r="U237" i="14" s="1"/>
  <c r="I245" i="14"/>
  <c r="K245" i="14" s="1"/>
  <c r="U245" i="14" s="1"/>
  <c r="I235" i="14"/>
  <c r="K235" i="14" s="1"/>
  <c r="U235" i="14" s="1"/>
  <c r="I182" i="14"/>
  <c r="K182" i="14" s="1"/>
  <c r="U182" i="14" s="1"/>
  <c r="I251" i="14"/>
  <c r="K251" i="14" s="1"/>
  <c r="U251" i="14" s="1"/>
  <c r="I8" i="14"/>
  <c r="K8" i="14" s="1"/>
  <c r="U8" i="14" s="1"/>
  <c r="I87" i="14"/>
  <c r="K87" i="14" s="1"/>
  <c r="U87" i="14" s="1"/>
  <c r="I120" i="14"/>
  <c r="K120" i="14" s="1"/>
  <c r="U120" i="14" s="1"/>
  <c r="I327" i="14"/>
  <c r="K327" i="14" s="1"/>
  <c r="U327" i="14" s="1"/>
  <c r="I47" i="14"/>
  <c r="K47" i="14" s="1"/>
  <c r="U47" i="14" s="1"/>
  <c r="I99" i="14"/>
  <c r="K99" i="14" s="1"/>
  <c r="U99" i="14" s="1"/>
  <c r="I305" i="14"/>
  <c r="K305" i="14" s="1"/>
  <c r="U305" i="14" s="1"/>
  <c r="I58" i="14"/>
  <c r="K58" i="14" s="1"/>
  <c r="U58" i="14" s="1"/>
  <c r="I355" i="14"/>
  <c r="K355" i="14" s="1"/>
  <c r="U355" i="14" s="1"/>
  <c r="I36" i="14"/>
  <c r="K36" i="14" s="1"/>
  <c r="U36" i="14" s="1"/>
  <c r="I173" i="14"/>
  <c r="K173" i="14" s="1"/>
  <c r="U173" i="14" s="1"/>
  <c r="I11" i="14"/>
  <c r="K11" i="14" s="1"/>
  <c r="U11" i="14" s="1"/>
  <c r="I342" i="14"/>
  <c r="K342" i="14" s="1"/>
  <c r="U342" i="14" s="1"/>
  <c r="I48" i="14"/>
  <c r="K48" i="14" s="1"/>
  <c r="U48" i="14" s="1"/>
  <c r="I57" i="14"/>
  <c r="K57" i="14" s="1"/>
  <c r="U57" i="14" s="1"/>
  <c r="I103" i="14"/>
  <c r="K103" i="14" s="1"/>
  <c r="U103" i="14" s="1"/>
  <c r="I175" i="14"/>
  <c r="K175" i="14" s="1"/>
  <c r="U175" i="14" s="1"/>
  <c r="I160" i="14"/>
  <c r="K160" i="14" s="1"/>
  <c r="U160" i="14" s="1"/>
  <c r="I35" i="14"/>
  <c r="K35" i="14" s="1"/>
  <c r="U35" i="14" s="1"/>
  <c r="I129" i="14"/>
  <c r="K129" i="14" s="1"/>
  <c r="U129" i="14" s="1"/>
  <c r="I266" i="14"/>
  <c r="K266" i="14" s="1"/>
  <c r="U266" i="14" s="1"/>
  <c r="I326" i="14"/>
  <c r="K326" i="14" s="1"/>
  <c r="U326" i="14" s="1"/>
  <c r="I32" i="14"/>
  <c r="K32" i="14" s="1"/>
  <c r="U32" i="14" s="1"/>
  <c r="I217" i="14"/>
  <c r="K217" i="14" s="1"/>
  <c r="U217" i="14" s="1"/>
  <c r="I256" i="14"/>
  <c r="K256" i="14" s="1"/>
  <c r="U256" i="14" s="1"/>
  <c r="J302" i="14"/>
  <c r="I302" i="14"/>
  <c r="K302" i="14" s="1"/>
  <c r="U302" i="14" s="1"/>
  <c r="I331" i="14"/>
  <c r="K331" i="14" s="1"/>
  <c r="U331" i="14" s="1"/>
  <c r="I38" i="14"/>
  <c r="K38" i="14" s="1"/>
  <c r="U38" i="14" s="1"/>
  <c r="T242" i="14"/>
  <c r="J336" i="14"/>
  <c r="I336" i="14"/>
  <c r="K336" i="14" s="1"/>
  <c r="U336" i="14" s="1"/>
  <c r="J289" i="14"/>
  <c r="I289" i="14"/>
  <c r="K289" i="14" s="1"/>
  <c r="U289" i="14" s="1"/>
  <c r="J273" i="14"/>
  <c r="I273" i="14"/>
  <c r="K273" i="14" s="1"/>
  <c r="U273" i="14" s="1"/>
  <c r="J72" i="14"/>
  <c r="I72" i="14"/>
  <c r="K72" i="14" s="1"/>
  <c r="U72" i="14" s="1"/>
  <c r="J126" i="14"/>
  <c r="I126" i="14"/>
  <c r="K126" i="14" s="1"/>
  <c r="U126" i="14" s="1"/>
  <c r="J152" i="14"/>
  <c r="I152" i="14"/>
  <c r="K152" i="14" s="1"/>
  <c r="U152" i="14" s="1"/>
  <c r="J197" i="14"/>
  <c r="I197" i="14"/>
  <c r="K197" i="14" s="1"/>
  <c r="U197" i="14" s="1"/>
  <c r="J132" i="14"/>
  <c r="I132" i="14"/>
  <c r="K132" i="14" s="1"/>
  <c r="U132" i="14" s="1"/>
  <c r="J337" i="14"/>
  <c r="I337" i="14"/>
  <c r="K337" i="14" s="1"/>
  <c r="U337" i="14" s="1"/>
  <c r="J93" i="14"/>
  <c r="I93" i="14"/>
  <c r="K93" i="14" s="1"/>
  <c r="U93" i="14" s="1"/>
  <c r="I187" i="14"/>
  <c r="K187" i="14" s="1"/>
  <c r="U187" i="14" s="1"/>
  <c r="J187" i="14"/>
  <c r="J96" i="14"/>
  <c r="I96" i="14"/>
  <c r="K96" i="14" s="1"/>
  <c r="U96" i="14" s="1"/>
  <c r="J23" i="14"/>
  <c r="I23" i="14"/>
  <c r="K23" i="14" s="1"/>
  <c r="U23" i="14" s="1"/>
  <c r="J169" i="14"/>
  <c r="J60" i="14"/>
  <c r="I60" i="14"/>
  <c r="K60" i="14" s="1"/>
  <c r="U60" i="14" s="1"/>
  <c r="I42" i="14"/>
  <c r="K42" i="14" s="1"/>
  <c r="U42" i="14" s="1"/>
  <c r="J44" i="14"/>
  <c r="I44" i="14"/>
  <c r="K44" i="14" s="1"/>
  <c r="U44" i="14" s="1"/>
  <c r="J2" i="14"/>
  <c r="I2" i="14"/>
  <c r="K2" i="14" s="1"/>
  <c r="U2" i="14" s="1"/>
  <c r="I243" i="14"/>
  <c r="K243" i="14" s="1"/>
  <c r="U243" i="14" s="1"/>
  <c r="T258" i="14"/>
  <c r="J224" i="14"/>
  <c r="I224" i="14"/>
  <c r="K224" i="14" s="1"/>
  <c r="U224" i="14" s="1"/>
  <c r="T109" i="14"/>
  <c r="J101" i="14"/>
  <c r="I101" i="14"/>
  <c r="K101" i="14" s="1"/>
  <c r="U101" i="14" s="1"/>
  <c r="J316" i="14"/>
  <c r="I316" i="14"/>
  <c r="K316" i="14" s="1"/>
  <c r="U316" i="14" s="1"/>
  <c r="T294" i="14"/>
  <c r="J190" i="14"/>
  <c r="I190" i="14"/>
  <c r="K190" i="14" s="1"/>
  <c r="U190" i="14" s="1"/>
  <c r="T303" i="14"/>
  <c r="I172" i="14"/>
  <c r="K172" i="14" s="1"/>
  <c r="U172" i="14" s="1"/>
  <c r="T136" i="14"/>
  <c r="I138" i="14"/>
  <c r="K138" i="14" s="1"/>
  <c r="U138" i="14" s="1"/>
  <c r="J135" i="14"/>
  <c r="I135" i="14"/>
  <c r="K135" i="14" s="1"/>
  <c r="U135" i="14" s="1"/>
  <c r="J258" i="14"/>
  <c r="J109" i="14"/>
  <c r="J136" i="14"/>
  <c r="I226" i="14"/>
  <c r="K226" i="14" s="1"/>
  <c r="U226" i="14" s="1"/>
  <c r="I218" i="14"/>
  <c r="K218" i="14" s="1"/>
  <c r="U218" i="14" s="1"/>
  <c r="L101" i="14" l="1"/>
  <c r="M101" i="14"/>
  <c r="N101" i="14"/>
  <c r="O101" i="14"/>
  <c r="P101" i="14"/>
  <c r="Q101" i="14"/>
  <c r="R101" i="14"/>
  <c r="S101" i="14"/>
  <c r="L213" i="14"/>
  <c r="N213" i="14"/>
  <c r="O213" i="14"/>
  <c r="P213" i="14"/>
  <c r="M213" i="14"/>
  <c r="Q213" i="14"/>
  <c r="S213" i="14"/>
  <c r="R213" i="14"/>
  <c r="Q280" i="14"/>
  <c r="R280" i="14"/>
  <c r="S280" i="14"/>
  <c r="L280" i="14"/>
  <c r="M280" i="14"/>
  <c r="N280" i="14"/>
  <c r="P280" i="14"/>
  <c r="O280" i="14"/>
  <c r="L138" i="14"/>
  <c r="M138" i="14"/>
  <c r="N138" i="14"/>
  <c r="O138" i="14"/>
  <c r="P138" i="14"/>
  <c r="Q138" i="14"/>
  <c r="R138" i="14"/>
  <c r="S138" i="14"/>
  <c r="M2" i="14"/>
  <c r="R2" i="14"/>
  <c r="L2" i="14"/>
  <c r="S2" i="14"/>
  <c r="Q2" i="14"/>
  <c r="P2" i="14"/>
  <c r="O2" i="14"/>
  <c r="N2" i="14"/>
  <c r="R23" i="14"/>
  <c r="S23" i="14"/>
  <c r="L23" i="14"/>
  <c r="M23" i="14"/>
  <c r="N23" i="14"/>
  <c r="O23" i="14"/>
  <c r="Q23" i="14"/>
  <c r="P23" i="14"/>
  <c r="R337" i="14"/>
  <c r="S337" i="14"/>
  <c r="L337" i="14"/>
  <c r="M337" i="14"/>
  <c r="N337" i="14"/>
  <c r="O337" i="14"/>
  <c r="P337" i="14"/>
  <c r="Q337" i="14"/>
  <c r="L126" i="14"/>
  <c r="M126" i="14"/>
  <c r="N126" i="14"/>
  <c r="O126" i="14"/>
  <c r="P126" i="14"/>
  <c r="Q126" i="14"/>
  <c r="R126" i="14"/>
  <c r="S126" i="14"/>
  <c r="R336" i="14"/>
  <c r="S336" i="14"/>
  <c r="L336" i="14"/>
  <c r="M336" i="14"/>
  <c r="N336" i="14"/>
  <c r="O336" i="14"/>
  <c r="P336" i="14"/>
  <c r="Q336" i="14"/>
  <c r="L217" i="14"/>
  <c r="N217" i="14"/>
  <c r="O217" i="14"/>
  <c r="P217" i="14"/>
  <c r="M217" i="14"/>
  <c r="Q217" i="14"/>
  <c r="S217" i="14"/>
  <c r="R217" i="14"/>
  <c r="L103" i="14"/>
  <c r="M103" i="14"/>
  <c r="N103" i="14"/>
  <c r="O103" i="14"/>
  <c r="P103" i="14"/>
  <c r="Q103" i="14"/>
  <c r="R103" i="14"/>
  <c r="S103" i="14"/>
  <c r="R58" i="14"/>
  <c r="S58" i="14"/>
  <c r="L58" i="14"/>
  <c r="M58" i="14"/>
  <c r="N58" i="14"/>
  <c r="O58" i="14"/>
  <c r="Q58" i="14"/>
  <c r="P58" i="14"/>
  <c r="Q251" i="14"/>
  <c r="R251" i="14"/>
  <c r="S251" i="14"/>
  <c r="L251" i="14"/>
  <c r="M251" i="14"/>
  <c r="N251" i="14"/>
  <c r="P251" i="14"/>
  <c r="O251" i="14"/>
  <c r="L140" i="14"/>
  <c r="M140" i="14"/>
  <c r="N140" i="14"/>
  <c r="O140" i="14"/>
  <c r="P140" i="14"/>
  <c r="Q140" i="14"/>
  <c r="R140" i="14"/>
  <c r="S140" i="14"/>
  <c r="L90" i="14"/>
  <c r="M90" i="14"/>
  <c r="N90" i="14"/>
  <c r="O90" i="14"/>
  <c r="P90" i="14"/>
  <c r="Q90" i="14"/>
  <c r="R90" i="14"/>
  <c r="S90" i="14"/>
  <c r="Q297" i="14"/>
  <c r="R297" i="14"/>
  <c r="S297" i="14"/>
  <c r="M297" i="14"/>
  <c r="P297" i="14"/>
  <c r="L297" i="14"/>
  <c r="N297" i="14"/>
  <c r="O297" i="14"/>
  <c r="R25" i="14"/>
  <c r="S25" i="14"/>
  <c r="L25" i="14"/>
  <c r="M25" i="14"/>
  <c r="N25" i="14"/>
  <c r="O25" i="14"/>
  <c r="Q25" i="14"/>
  <c r="P25" i="14"/>
  <c r="L227" i="14"/>
  <c r="N227" i="14"/>
  <c r="O227" i="14"/>
  <c r="P227" i="14"/>
  <c r="M227" i="14"/>
  <c r="Q227" i="14"/>
  <c r="S227" i="14"/>
  <c r="R227" i="14"/>
  <c r="L225" i="14"/>
  <c r="N225" i="14"/>
  <c r="O225" i="14"/>
  <c r="P225" i="14"/>
  <c r="M225" i="14"/>
  <c r="Q225" i="14"/>
  <c r="S225" i="14"/>
  <c r="R225" i="14"/>
  <c r="R68" i="14"/>
  <c r="S68" i="14"/>
  <c r="L68" i="14"/>
  <c r="M68" i="14"/>
  <c r="N68" i="14"/>
  <c r="O68" i="14"/>
  <c r="P68" i="14"/>
  <c r="Q68" i="14"/>
  <c r="L216" i="14"/>
  <c r="N216" i="14"/>
  <c r="O216" i="14"/>
  <c r="P216" i="14"/>
  <c r="M216" i="14"/>
  <c r="Q216" i="14"/>
  <c r="R216" i="14"/>
  <c r="S216" i="14"/>
  <c r="R88" i="14"/>
  <c r="S88" i="14"/>
  <c r="L88" i="14"/>
  <c r="M88" i="14"/>
  <c r="N88" i="14"/>
  <c r="O88" i="14"/>
  <c r="P88" i="14"/>
  <c r="Q88" i="14"/>
  <c r="L91" i="14"/>
  <c r="M91" i="14"/>
  <c r="N91" i="14"/>
  <c r="O91" i="14"/>
  <c r="P91" i="14"/>
  <c r="Q91" i="14"/>
  <c r="R91" i="14"/>
  <c r="S91" i="14"/>
  <c r="R354" i="14"/>
  <c r="S354" i="14"/>
  <c r="L354" i="14"/>
  <c r="M354" i="14"/>
  <c r="N354" i="14"/>
  <c r="O354" i="14"/>
  <c r="P354" i="14"/>
  <c r="Q354" i="14"/>
  <c r="L211" i="14"/>
  <c r="N211" i="14"/>
  <c r="O211" i="14"/>
  <c r="P211" i="14"/>
  <c r="M211" i="14"/>
  <c r="Q211" i="14"/>
  <c r="S211" i="14"/>
  <c r="R211" i="14"/>
  <c r="Q269" i="14"/>
  <c r="R269" i="14"/>
  <c r="S269" i="14"/>
  <c r="L269" i="14"/>
  <c r="M269" i="14"/>
  <c r="N269" i="14"/>
  <c r="P269" i="14"/>
  <c r="O269" i="14"/>
  <c r="L139" i="14"/>
  <c r="M139" i="14"/>
  <c r="N139" i="14"/>
  <c r="O139" i="14"/>
  <c r="P139" i="14"/>
  <c r="Q139" i="14"/>
  <c r="R139" i="14"/>
  <c r="S139" i="14"/>
  <c r="Q279" i="14"/>
  <c r="R279" i="14"/>
  <c r="S279" i="14"/>
  <c r="L279" i="14"/>
  <c r="M279" i="14"/>
  <c r="N279" i="14"/>
  <c r="P279" i="14"/>
  <c r="O279" i="14"/>
  <c r="Q276" i="14"/>
  <c r="R276" i="14"/>
  <c r="S276" i="14"/>
  <c r="L276" i="14"/>
  <c r="M276" i="14"/>
  <c r="N276" i="14"/>
  <c r="P276" i="14"/>
  <c r="O276" i="14"/>
  <c r="R31" i="14"/>
  <c r="S31" i="14"/>
  <c r="L31" i="14"/>
  <c r="M31" i="14"/>
  <c r="N31" i="14"/>
  <c r="O31" i="14"/>
  <c r="Q31" i="14"/>
  <c r="P31" i="14"/>
  <c r="L107" i="14"/>
  <c r="M107" i="14"/>
  <c r="N107" i="14"/>
  <c r="O107" i="14"/>
  <c r="P107" i="14"/>
  <c r="Q107" i="14"/>
  <c r="R107" i="14"/>
  <c r="S107" i="14"/>
  <c r="R351" i="14"/>
  <c r="S351" i="14"/>
  <c r="L351" i="14"/>
  <c r="M351" i="14"/>
  <c r="N351" i="14"/>
  <c r="O351" i="14"/>
  <c r="P351" i="14"/>
  <c r="Q351" i="14"/>
  <c r="L181" i="14"/>
  <c r="M181" i="14"/>
  <c r="N181" i="14"/>
  <c r="O181" i="14"/>
  <c r="P181" i="14"/>
  <c r="Q181" i="14"/>
  <c r="S181" i="14"/>
  <c r="R181" i="14"/>
  <c r="L232" i="14"/>
  <c r="N232" i="14"/>
  <c r="O232" i="14"/>
  <c r="P232" i="14"/>
  <c r="M232" i="14"/>
  <c r="Q232" i="14"/>
  <c r="R232" i="14"/>
  <c r="S232" i="14"/>
  <c r="L102" i="14"/>
  <c r="M102" i="14"/>
  <c r="N102" i="14"/>
  <c r="O102" i="14"/>
  <c r="P102" i="14"/>
  <c r="Q102" i="14"/>
  <c r="R102" i="14"/>
  <c r="S102" i="14"/>
  <c r="R50" i="14"/>
  <c r="S50" i="14"/>
  <c r="L50" i="14"/>
  <c r="M50" i="14"/>
  <c r="N50" i="14"/>
  <c r="O50" i="14"/>
  <c r="Q50" i="14"/>
  <c r="P50" i="14"/>
  <c r="L155" i="14"/>
  <c r="M155" i="14"/>
  <c r="N155" i="14"/>
  <c r="O155" i="14"/>
  <c r="P155" i="14"/>
  <c r="Q155" i="14"/>
  <c r="R155" i="14"/>
  <c r="S155" i="14"/>
  <c r="L189" i="14"/>
  <c r="M189" i="14"/>
  <c r="N189" i="14"/>
  <c r="O189" i="14"/>
  <c r="P189" i="14"/>
  <c r="Q189" i="14"/>
  <c r="S189" i="14"/>
  <c r="R189" i="14"/>
  <c r="L228" i="14"/>
  <c r="N228" i="14"/>
  <c r="O228" i="14"/>
  <c r="P228" i="14"/>
  <c r="M228" i="14"/>
  <c r="Q228" i="14"/>
  <c r="R228" i="14"/>
  <c r="S228" i="14"/>
  <c r="Q304" i="14"/>
  <c r="R304" i="14"/>
  <c r="S304" i="14"/>
  <c r="L304" i="14"/>
  <c r="M304" i="14"/>
  <c r="N304" i="14"/>
  <c r="O304" i="14"/>
  <c r="P304" i="14"/>
  <c r="L127" i="14"/>
  <c r="M127" i="14"/>
  <c r="N127" i="14"/>
  <c r="O127" i="14"/>
  <c r="P127" i="14"/>
  <c r="Q127" i="14"/>
  <c r="R127" i="14"/>
  <c r="S127" i="14"/>
  <c r="R74" i="14"/>
  <c r="S74" i="14"/>
  <c r="L74" i="14"/>
  <c r="M74" i="14"/>
  <c r="N74" i="14"/>
  <c r="O74" i="14"/>
  <c r="P74" i="14"/>
  <c r="Q74" i="14"/>
  <c r="L154" i="14"/>
  <c r="M154" i="14"/>
  <c r="N154" i="14"/>
  <c r="O154" i="14"/>
  <c r="P154" i="14"/>
  <c r="Q154" i="14"/>
  <c r="R154" i="14"/>
  <c r="S154" i="14"/>
  <c r="L114" i="14"/>
  <c r="M114" i="14"/>
  <c r="N114" i="14"/>
  <c r="O114" i="14"/>
  <c r="P114" i="14"/>
  <c r="Q114" i="14"/>
  <c r="R114" i="14"/>
  <c r="S114" i="14"/>
  <c r="Q306" i="14"/>
  <c r="R306" i="14"/>
  <c r="S306" i="14"/>
  <c r="O306" i="14"/>
  <c r="P306" i="14"/>
  <c r="L306" i="14"/>
  <c r="M306" i="14"/>
  <c r="N306" i="14"/>
  <c r="Q246" i="14"/>
  <c r="R246" i="14"/>
  <c r="S246" i="14"/>
  <c r="L246" i="14"/>
  <c r="M246" i="14"/>
  <c r="N246" i="14"/>
  <c r="P246" i="14"/>
  <c r="O246" i="14"/>
  <c r="L122" i="14"/>
  <c r="M122" i="14"/>
  <c r="N122" i="14"/>
  <c r="O122" i="14"/>
  <c r="P122" i="14"/>
  <c r="Q122" i="14"/>
  <c r="R122" i="14"/>
  <c r="S122" i="14"/>
  <c r="R27" i="14"/>
  <c r="S27" i="14"/>
  <c r="L27" i="14"/>
  <c r="M27" i="14"/>
  <c r="N27" i="14"/>
  <c r="O27" i="14"/>
  <c r="Q27" i="14"/>
  <c r="P27" i="14"/>
  <c r="L218" i="14"/>
  <c r="N218" i="14"/>
  <c r="O218" i="14"/>
  <c r="P218" i="14"/>
  <c r="M218" i="14"/>
  <c r="Q218" i="14"/>
  <c r="R218" i="14"/>
  <c r="S218" i="14"/>
  <c r="R57" i="14"/>
  <c r="S57" i="14"/>
  <c r="L57" i="14"/>
  <c r="M57" i="14"/>
  <c r="N57" i="14"/>
  <c r="O57" i="14"/>
  <c r="Q57" i="14"/>
  <c r="P57" i="14"/>
  <c r="R345" i="14"/>
  <c r="S345" i="14"/>
  <c r="L345" i="14"/>
  <c r="M345" i="14"/>
  <c r="N345" i="14"/>
  <c r="P345" i="14"/>
  <c r="O345" i="14"/>
  <c r="Q345" i="14"/>
  <c r="R5" i="14"/>
  <c r="S5" i="14"/>
  <c r="L5" i="14"/>
  <c r="M5" i="14"/>
  <c r="N5" i="14"/>
  <c r="O5" i="14"/>
  <c r="Q5" i="14"/>
  <c r="P5" i="14"/>
  <c r="Q318" i="14"/>
  <c r="O318" i="14"/>
  <c r="P318" i="14"/>
  <c r="R318" i="14"/>
  <c r="S318" i="14"/>
  <c r="L318" i="14"/>
  <c r="M318" i="14"/>
  <c r="N318" i="14"/>
  <c r="R334" i="14"/>
  <c r="S334" i="14"/>
  <c r="L334" i="14"/>
  <c r="M334" i="14"/>
  <c r="N334" i="14"/>
  <c r="O334" i="14"/>
  <c r="P334" i="14"/>
  <c r="Q334" i="14"/>
  <c r="R46" i="14"/>
  <c r="S46" i="14"/>
  <c r="L46" i="14"/>
  <c r="M46" i="14"/>
  <c r="N46" i="14"/>
  <c r="O46" i="14"/>
  <c r="Q46" i="14"/>
  <c r="P46" i="14"/>
  <c r="R21" i="14"/>
  <c r="S21" i="14"/>
  <c r="L21" i="14"/>
  <c r="M21" i="14"/>
  <c r="N21" i="14"/>
  <c r="O21" i="14"/>
  <c r="Q21" i="14"/>
  <c r="P21" i="14"/>
  <c r="R323" i="14"/>
  <c r="S323" i="14"/>
  <c r="L323" i="14"/>
  <c r="M323" i="14"/>
  <c r="N323" i="14"/>
  <c r="O323" i="14"/>
  <c r="P323" i="14"/>
  <c r="Q323" i="14"/>
  <c r="R80" i="14"/>
  <c r="S80" i="14"/>
  <c r="L80" i="14"/>
  <c r="M80" i="14"/>
  <c r="N80" i="14"/>
  <c r="O80" i="14"/>
  <c r="P80" i="14"/>
  <c r="Q80" i="14"/>
  <c r="Q248" i="14"/>
  <c r="R248" i="14"/>
  <c r="S248" i="14"/>
  <c r="L248" i="14"/>
  <c r="M248" i="14"/>
  <c r="N248" i="14"/>
  <c r="P248" i="14"/>
  <c r="O248" i="14"/>
  <c r="Q313" i="14"/>
  <c r="R313" i="14"/>
  <c r="S313" i="14"/>
  <c r="L313" i="14"/>
  <c r="M313" i="14"/>
  <c r="N313" i="14"/>
  <c r="O313" i="14"/>
  <c r="P313" i="14"/>
  <c r="R329" i="14"/>
  <c r="S329" i="14"/>
  <c r="L329" i="14"/>
  <c r="M329" i="14"/>
  <c r="N329" i="14"/>
  <c r="O329" i="14"/>
  <c r="P329" i="14"/>
  <c r="Q329" i="14"/>
  <c r="L110" i="14"/>
  <c r="M110" i="14"/>
  <c r="N110" i="14"/>
  <c r="O110" i="14"/>
  <c r="P110" i="14"/>
  <c r="Q110" i="14"/>
  <c r="R110" i="14"/>
  <c r="S110" i="14"/>
  <c r="R59" i="14"/>
  <c r="S59" i="14"/>
  <c r="L59" i="14"/>
  <c r="M59" i="14"/>
  <c r="N59" i="14"/>
  <c r="O59" i="14"/>
  <c r="Q59" i="14"/>
  <c r="P59" i="14"/>
  <c r="R348" i="14"/>
  <c r="S348" i="14"/>
  <c r="L348" i="14"/>
  <c r="M348" i="14"/>
  <c r="N348" i="14"/>
  <c r="O348" i="14"/>
  <c r="P348" i="14"/>
  <c r="Q348" i="14"/>
  <c r="L183" i="14"/>
  <c r="M183" i="14"/>
  <c r="N183" i="14"/>
  <c r="O183" i="14"/>
  <c r="P183" i="14"/>
  <c r="Q183" i="14"/>
  <c r="R183" i="14"/>
  <c r="S183" i="14"/>
  <c r="L95" i="14"/>
  <c r="M95" i="14"/>
  <c r="N95" i="14"/>
  <c r="O95" i="14"/>
  <c r="P95" i="14"/>
  <c r="Q95" i="14"/>
  <c r="R95" i="14"/>
  <c r="S95" i="14"/>
  <c r="Q292" i="14"/>
  <c r="R292" i="14"/>
  <c r="S292" i="14"/>
  <c r="L292" i="14"/>
  <c r="M292" i="14"/>
  <c r="N292" i="14"/>
  <c r="O292" i="14"/>
  <c r="P292" i="14"/>
  <c r="R4" i="14"/>
  <c r="S4" i="14"/>
  <c r="L4" i="14"/>
  <c r="M4" i="14"/>
  <c r="N4" i="14"/>
  <c r="O4" i="14"/>
  <c r="Q4" i="14"/>
  <c r="P4" i="14"/>
  <c r="L192" i="14"/>
  <c r="N192" i="14"/>
  <c r="O192" i="14"/>
  <c r="P192" i="14"/>
  <c r="Q192" i="14"/>
  <c r="M192" i="14"/>
  <c r="S192" i="14"/>
  <c r="R192" i="14"/>
  <c r="L231" i="14"/>
  <c r="N231" i="14"/>
  <c r="O231" i="14"/>
  <c r="P231" i="14"/>
  <c r="M231" i="14"/>
  <c r="Q231" i="14"/>
  <c r="S231" i="14"/>
  <c r="R231" i="14"/>
  <c r="L151" i="14"/>
  <c r="M151" i="14"/>
  <c r="N151" i="14"/>
  <c r="O151" i="14"/>
  <c r="P151" i="14"/>
  <c r="Q151" i="14"/>
  <c r="R151" i="14"/>
  <c r="S151" i="14"/>
  <c r="R6" i="14"/>
  <c r="S6" i="14"/>
  <c r="L6" i="14"/>
  <c r="M6" i="14"/>
  <c r="N6" i="14"/>
  <c r="O6" i="14"/>
  <c r="Q6" i="14"/>
  <c r="P6" i="14"/>
  <c r="L229" i="14"/>
  <c r="N229" i="14"/>
  <c r="O229" i="14"/>
  <c r="P229" i="14"/>
  <c r="M229" i="14"/>
  <c r="Q229" i="14"/>
  <c r="S229" i="14"/>
  <c r="R229" i="14"/>
  <c r="R78" i="14"/>
  <c r="S78" i="14"/>
  <c r="L78" i="14"/>
  <c r="M78" i="14"/>
  <c r="N78" i="14"/>
  <c r="O78" i="14"/>
  <c r="P78" i="14"/>
  <c r="Q78" i="14"/>
  <c r="L203" i="14"/>
  <c r="N203" i="14"/>
  <c r="O203" i="14"/>
  <c r="P203" i="14"/>
  <c r="M203" i="14"/>
  <c r="Q203" i="14"/>
  <c r="S203" i="14"/>
  <c r="R203" i="14"/>
  <c r="L117" i="14"/>
  <c r="M117" i="14"/>
  <c r="N117" i="14"/>
  <c r="O117" i="14"/>
  <c r="P117" i="14"/>
  <c r="Q117" i="14"/>
  <c r="R117" i="14"/>
  <c r="S117" i="14"/>
  <c r="R82" i="14"/>
  <c r="S82" i="14"/>
  <c r="L82" i="14"/>
  <c r="M82" i="14"/>
  <c r="N82" i="14"/>
  <c r="O82" i="14"/>
  <c r="P82" i="14"/>
  <c r="Q82" i="14"/>
  <c r="Q288" i="14"/>
  <c r="R288" i="14"/>
  <c r="S288" i="14"/>
  <c r="L288" i="14"/>
  <c r="M288" i="14"/>
  <c r="O288" i="14"/>
  <c r="P288" i="14"/>
  <c r="N288" i="14"/>
  <c r="R330" i="14"/>
  <c r="S330" i="14"/>
  <c r="L330" i="14"/>
  <c r="M330" i="14"/>
  <c r="N330" i="14"/>
  <c r="O330" i="14"/>
  <c r="P330" i="14"/>
  <c r="Q330" i="14"/>
  <c r="R18" i="14"/>
  <c r="S18" i="14"/>
  <c r="L18" i="14"/>
  <c r="M18" i="14"/>
  <c r="N18" i="14"/>
  <c r="O18" i="14"/>
  <c r="Q18" i="14"/>
  <c r="P18" i="14"/>
  <c r="R349" i="14"/>
  <c r="S349" i="14"/>
  <c r="L349" i="14"/>
  <c r="M349" i="14"/>
  <c r="N349" i="14"/>
  <c r="O349" i="14"/>
  <c r="P349" i="14"/>
  <c r="Q349" i="14"/>
  <c r="L210" i="14"/>
  <c r="N210" i="14"/>
  <c r="O210" i="14"/>
  <c r="P210" i="14"/>
  <c r="M210" i="14"/>
  <c r="Q210" i="14"/>
  <c r="R210" i="14"/>
  <c r="S210" i="14"/>
  <c r="L208" i="14"/>
  <c r="N208" i="14"/>
  <c r="O208" i="14"/>
  <c r="P208" i="14"/>
  <c r="M208" i="14"/>
  <c r="Q208" i="14"/>
  <c r="R208" i="14"/>
  <c r="S208" i="14"/>
  <c r="R22" i="14"/>
  <c r="S22" i="14"/>
  <c r="L22" i="14"/>
  <c r="M22" i="14"/>
  <c r="N22" i="14"/>
  <c r="O22" i="14"/>
  <c r="Q22" i="14"/>
  <c r="P22" i="14"/>
  <c r="L219" i="14"/>
  <c r="N219" i="14"/>
  <c r="O219" i="14"/>
  <c r="P219" i="14"/>
  <c r="M219" i="14"/>
  <c r="Q219" i="14"/>
  <c r="S219" i="14"/>
  <c r="R219" i="14"/>
  <c r="R67" i="14"/>
  <c r="S67" i="14"/>
  <c r="L67" i="14"/>
  <c r="M67" i="14"/>
  <c r="N67" i="14"/>
  <c r="O67" i="14"/>
  <c r="P67" i="14"/>
  <c r="Q67" i="14"/>
  <c r="R71" i="14"/>
  <c r="S71" i="14"/>
  <c r="L71" i="14"/>
  <c r="M71" i="14"/>
  <c r="N71" i="14"/>
  <c r="O71" i="14"/>
  <c r="P71" i="14"/>
  <c r="Q71" i="14"/>
  <c r="L220" i="14"/>
  <c r="N220" i="14"/>
  <c r="O220" i="14"/>
  <c r="P220" i="14"/>
  <c r="M220" i="14"/>
  <c r="Q220" i="14"/>
  <c r="R220" i="14"/>
  <c r="S220" i="14"/>
  <c r="R44" i="14"/>
  <c r="S44" i="14"/>
  <c r="L44" i="14"/>
  <c r="M44" i="14"/>
  <c r="N44" i="14"/>
  <c r="O44" i="14"/>
  <c r="Q44" i="14"/>
  <c r="P44" i="14"/>
  <c r="R326" i="14"/>
  <c r="S326" i="14"/>
  <c r="L326" i="14"/>
  <c r="M326" i="14"/>
  <c r="N326" i="14"/>
  <c r="O326" i="14"/>
  <c r="P326" i="14"/>
  <c r="Q326" i="14"/>
  <c r="L205" i="14"/>
  <c r="N205" i="14"/>
  <c r="O205" i="14"/>
  <c r="P205" i="14"/>
  <c r="M205" i="14"/>
  <c r="Q205" i="14"/>
  <c r="S205" i="14"/>
  <c r="R205" i="14"/>
  <c r="Q266" i="14"/>
  <c r="R266" i="14"/>
  <c r="S266" i="14"/>
  <c r="L266" i="14"/>
  <c r="M266" i="14"/>
  <c r="N266" i="14"/>
  <c r="P266" i="14"/>
  <c r="O266" i="14"/>
  <c r="R342" i="14"/>
  <c r="S342" i="14"/>
  <c r="L342" i="14"/>
  <c r="M342" i="14"/>
  <c r="N342" i="14"/>
  <c r="O342" i="14"/>
  <c r="P342" i="14"/>
  <c r="Q342" i="14"/>
  <c r="R47" i="14"/>
  <c r="S47" i="14"/>
  <c r="L47" i="14"/>
  <c r="M47" i="14"/>
  <c r="N47" i="14"/>
  <c r="O47" i="14"/>
  <c r="Q47" i="14"/>
  <c r="P47" i="14"/>
  <c r="L245" i="14"/>
  <c r="Q245" i="14"/>
  <c r="R245" i="14"/>
  <c r="S245" i="14"/>
  <c r="M245" i="14"/>
  <c r="N245" i="14"/>
  <c r="P245" i="14"/>
  <c r="O245" i="14"/>
  <c r="R70" i="14"/>
  <c r="S70" i="14"/>
  <c r="L70" i="14"/>
  <c r="M70" i="14"/>
  <c r="N70" i="14"/>
  <c r="O70" i="14"/>
  <c r="P70" i="14"/>
  <c r="Q70" i="14"/>
  <c r="Q285" i="14"/>
  <c r="R285" i="14"/>
  <c r="S285" i="14"/>
  <c r="L285" i="14"/>
  <c r="M285" i="14"/>
  <c r="P285" i="14"/>
  <c r="N285" i="14"/>
  <c r="O285" i="14"/>
  <c r="R344" i="14"/>
  <c r="S344" i="14"/>
  <c r="L344" i="14"/>
  <c r="M344" i="14"/>
  <c r="N344" i="14"/>
  <c r="O344" i="14"/>
  <c r="P344" i="14"/>
  <c r="Q344" i="14"/>
  <c r="R52" i="14"/>
  <c r="S52" i="14"/>
  <c r="L52" i="14"/>
  <c r="M52" i="14"/>
  <c r="N52" i="14"/>
  <c r="O52" i="14"/>
  <c r="Q52" i="14"/>
  <c r="P52" i="14"/>
  <c r="Q275" i="14"/>
  <c r="R275" i="14"/>
  <c r="S275" i="14"/>
  <c r="L275" i="14"/>
  <c r="M275" i="14"/>
  <c r="N275" i="14"/>
  <c r="P275" i="14"/>
  <c r="O275" i="14"/>
  <c r="L137" i="14"/>
  <c r="M137" i="14"/>
  <c r="N137" i="14"/>
  <c r="O137" i="14"/>
  <c r="P137" i="14"/>
  <c r="Q137" i="14"/>
  <c r="R137" i="14"/>
  <c r="S137" i="14"/>
  <c r="Q255" i="14"/>
  <c r="R255" i="14"/>
  <c r="S255" i="14"/>
  <c r="L255" i="14"/>
  <c r="M255" i="14"/>
  <c r="N255" i="14"/>
  <c r="P255" i="14"/>
  <c r="O255" i="14"/>
  <c r="R79" i="14"/>
  <c r="S79" i="14"/>
  <c r="L79" i="14"/>
  <c r="M79" i="14"/>
  <c r="N79" i="14"/>
  <c r="O79" i="14"/>
  <c r="P79" i="14"/>
  <c r="Q79" i="14"/>
  <c r="Q293" i="14"/>
  <c r="R293" i="14"/>
  <c r="S293" i="14"/>
  <c r="L293" i="14"/>
  <c r="M293" i="14"/>
  <c r="P293" i="14"/>
  <c r="N293" i="14"/>
  <c r="O293" i="14"/>
  <c r="L170" i="14"/>
  <c r="M170" i="14"/>
  <c r="N170" i="14"/>
  <c r="O170" i="14"/>
  <c r="P170" i="14"/>
  <c r="Q170" i="14"/>
  <c r="R170" i="14"/>
  <c r="S170" i="14"/>
  <c r="R321" i="14"/>
  <c r="S321" i="14"/>
  <c r="L321" i="14"/>
  <c r="M321" i="14"/>
  <c r="N321" i="14"/>
  <c r="O321" i="14"/>
  <c r="P321" i="14"/>
  <c r="Q321" i="14"/>
  <c r="R340" i="14"/>
  <c r="S340" i="14"/>
  <c r="L340" i="14"/>
  <c r="M340" i="14"/>
  <c r="N340" i="14"/>
  <c r="O340" i="14"/>
  <c r="P340" i="14"/>
  <c r="Q340" i="14"/>
  <c r="R338" i="14"/>
  <c r="S338" i="14"/>
  <c r="L338" i="14"/>
  <c r="M338" i="14"/>
  <c r="N338" i="14"/>
  <c r="O338" i="14"/>
  <c r="P338" i="14"/>
  <c r="Q338" i="14"/>
  <c r="Q257" i="14"/>
  <c r="R257" i="14"/>
  <c r="S257" i="14"/>
  <c r="L257" i="14"/>
  <c r="M257" i="14"/>
  <c r="N257" i="14"/>
  <c r="P257" i="14"/>
  <c r="O257" i="14"/>
  <c r="R65" i="14"/>
  <c r="S65" i="14"/>
  <c r="L65" i="14"/>
  <c r="M65" i="14"/>
  <c r="N65" i="14"/>
  <c r="O65" i="14"/>
  <c r="P65" i="14"/>
  <c r="Q65" i="14"/>
  <c r="Q290" i="14"/>
  <c r="R290" i="14"/>
  <c r="S290" i="14"/>
  <c r="L290" i="14"/>
  <c r="M290" i="14"/>
  <c r="N290" i="14"/>
  <c r="O290" i="14"/>
  <c r="P290" i="14"/>
  <c r="Q271" i="14"/>
  <c r="R271" i="14"/>
  <c r="S271" i="14"/>
  <c r="L271" i="14"/>
  <c r="M271" i="14"/>
  <c r="N271" i="14"/>
  <c r="P271" i="14"/>
  <c r="O271" i="14"/>
  <c r="L180" i="14"/>
  <c r="M180" i="14"/>
  <c r="N180" i="14"/>
  <c r="O180" i="14"/>
  <c r="P180" i="14"/>
  <c r="Q180" i="14"/>
  <c r="R180" i="14"/>
  <c r="S180" i="14"/>
  <c r="R62" i="14"/>
  <c r="S62" i="14"/>
  <c r="L62" i="14"/>
  <c r="M62" i="14"/>
  <c r="N62" i="14"/>
  <c r="O62" i="14"/>
  <c r="Q62" i="14"/>
  <c r="P62" i="14"/>
  <c r="L113" i="14"/>
  <c r="M113" i="14"/>
  <c r="N113" i="14"/>
  <c r="O113" i="14"/>
  <c r="P113" i="14"/>
  <c r="Q113" i="14"/>
  <c r="R113" i="14"/>
  <c r="S113" i="14"/>
  <c r="Q296" i="14"/>
  <c r="R296" i="14"/>
  <c r="S296" i="14"/>
  <c r="M296" i="14"/>
  <c r="L296" i="14"/>
  <c r="N296" i="14"/>
  <c r="O296" i="14"/>
  <c r="P296" i="14"/>
  <c r="L144" i="14"/>
  <c r="M144" i="14"/>
  <c r="N144" i="14"/>
  <c r="O144" i="14"/>
  <c r="P144" i="14"/>
  <c r="Q144" i="14"/>
  <c r="R144" i="14"/>
  <c r="S144" i="14"/>
  <c r="L238" i="14"/>
  <c r="N238" i="14"/>
  <c r="O238" i="14"/>
  <c r="P238" i="14"/>
  <c r="M238" i="14"/>
  <c r="Q238" i="14"/>
  <c r="R238" i="14"/>
  <c r="S238" i="14"/>
  <c r="R84" i="14"/>
  <c r="S84" i="14"/>
  <c r="L84" i="14"/>
  <c r="M84" i="14"/>
  <c r="N84" i="14"/>
  <c r="O84" i="14"/>
  <c r="P84" i="14"/>
  <c r="Q84" i="14"/>
  <c r="Q312" i="14"/>
  <c r="R312" i="14"/>
  <c r="S312" i="14"/>
  <c r="L312" i="14"/>
  <c r="M312" i="14"/>
  <c r="N312" i="14"/>
  <c r="O312" i="14"/>
  <c r="P312" i="14"/>
  <c r="L199" i="14"/>
  <c r="N199" i="14"/>
  <c r="O199" i="14"/>
  <c r="P199" i="14"/>
  <c r="M199" i="14"/>
  <c r="Q199" i="14"/>
  <c r="S199" i="14"/>
  <c r="R199" i="14"/>
  <c r="R61" i="14"/>
  <c r="S61" i="14"/>
  <c r="L61" i="14"/>
  <c r="M61" i="14"/>
  <c r="N61" i="14"/>
  <c r="O61" i="14"/>
  <c r="Q61" i="14"/>
  <c r="P61" i="14"/>
  <c r="L202" i="14"/>
  <c r="N202" i="14"/>
  <c r="O202" i="14"/>
  <c r="P202" i="14"/>
  <c r="M202" i="14"/>
  <c r="Q202" i="14"/>
  <c r="R202" i="14"/>
  <c r="S202" i="14"/>
  <c r="L201" i="14"/>
  <c r="N201" i="14"/>
  <c r="O201" i="14"/>
  <c r="P201" i="14"/>
  <c r="M201" i="14"/>
  <c r="Q201" i="14"/>
  <c r="S201" i="14"/>
  <c r="R201" i="14"/>
  <c r="Q274" i="14"/>
  <c r="R274" i="14"/>
  <c r="S274" i="14"/>
  <c r="L274" i="14"/>
  <c r="M274" i="14"/>
  <c r="N274" i="14"/>
  <c r="P274" i="14"/>
  <c r="O274" i="14"/>
  <c r="L222" i="14"/>
  <c r="N222" i="14"/>
  <c r="O222" i="14"/>
  <c r="P222" i="14"/>
  <c r="M222" i="14"/>
  <c r="Q222" i="14"/>
  <c r="R222" i="14"/>
  <c r="S222" i="14"/>
  <c r="R43" i="14"/>
  <c r="S43" i="14"/>
  <c r="L43" i="14"/>
  <c r="M43" i="14"/>
  <c r="N43" i="14"/>
  <c r="O43" i="14"/>
  <c r="Q43" i="14"/>
  <c r="P43" i="14"/>
  <c r="L119" i="14"/>
  <c r="M119" i="14"/>
  <c r="N119" i="14"/>
  <c r="O119" i="14"/>
  <c r="P119" i="14"/>
  <c r="Q119" i="14"/>
  <c r="R119" i="14"/>
  <c r="S119" i="14"/>
  <c r="R32" i="14"/>
  <c r="S32" i="14"/>
  <c r="L32" i="14"/>
  <c r="M32" i="14"/>
  <c r="N32" i="14"/>
  <c r="O32" i="14"/>
  <c r="Q32" i="14"/>
  <c r="P32" i="14"/>
  <c r="R14" i="14"/>
  <c r="S14" i="14"/>
  <c r="L14" i="14"/>
  <c r="M14" i="14"/>
  <c r="N14" i="14"/>
  <c r="O14" i="14"/>
  <c r="Q14" i="14"/>
  <c r="P14" i="14"/>
  <c r="Q310" i="14"/>
  <c r="R310" i="14"/>
  <c r="S310" i="14"/>
  <c r="L310" i="14"/>
  <c r="M310" i="14"/>
  <c r="N310" i="14"/>
  <c r="O310" i="14"/>
  <c r="P310" i="14"/>
  <c r="L198" i="14"/>
  <c r="N198" i="14"/>
  <c r="O198" i="14"/>
  <c r="P198" i="14"/>
  <c r="M198" i="14"/>
  <c r="Q198" i="14"/>
  <c r="R198" i="14"/>
  <c r="S198" i="14"/>
  <c r="R341" i="14"/>
  <c r="S341" i="14"/>
  <c r="L341" i="14"/>
  <c r="M341" i="14"/>
  <c r="N341" i="14"/>
  <c r="O341" i="14"/>
  <c r="P341" i="14"/>
  <c r="Q341" i="14"/>
  <c r="R45" i="14"/>
  <c r="S45" i="14"/>
  <c r="L45" i="14"/>
  <c r="M45" i="14"/>
  <c r="N45" i="14"/>
  <c r="O45" i="14"/>
  <c r="Q45" i="14"/>
  <c r="P45" i="14"/>
  <c r="L236" i="14"/>
  <c r="N236" i="14"/>
  <c r="O236" i="14"/>
  <c r="P236" i="14"/>
  <c r="M236" i="14"/>
  <c r="Q236" i="14"/>
  <c r="R236" i="14"/>
  <c r="S236" i="14"/>
  <c r="L179" i="14"/>
  <c r="M179" i="14"/>
  <c r="N179" i="14"/>
  <c r="O179" i="14"/>
  <c r="P179" i="14"/>
  <c r="Q179" i="14"/>
  <c r="R179" i="14"/>
  <c r="S179" i="14"/>
  <c r="L132" i="14"/>
  <c r="M132" i="14"/>
  <c r="N132" i="14"/>
  <c r="O132" i="14"/>
  <c r="P132" i="14"/>
  <c r="Q132" i="14"/>
  <c r="R132" i="14"/>
  <c r="S132" i="14"/>
  <c r="L235" i="14"/>
  <c r="N235" i="14"/>
  <c r="O235" i="14"/>
  <c r="P235" i="14"/>
  <c r="M235" i="14"/>
  <c r="Q235" i="14"/>
  <c r="S235" i="14"/>
  <c r="R235" i="14"/>
  <c r="Q282" i="14"/>
  <c r="R282" i="14"/>
  <c r="S282" i="14"/>
  <c r="L282" i="14"/>
  <c r="M282" i="14"/>
  <c r="P282" i="14"/>
  <c r="O282" i="14"/>
  <c r="N282" i="14"/>
  <c r="L197" i="14"/>
  <c r="N197" i="14"/>
  <c r="O197" i="14"/>
  <c r="P197" i="14"/>
  <c r="M197" i="14"/>
  <c r="Q197" i="14"/>
  <c r="S197" i="14"/>
  <c r="R197" i="14"/>
  <c r="R331" i="14"/>
  <c r="S331" i="14"/>
  <c r="L331" i="14"/>
  <c r="M331" i="14"/>
  <c r="N331" i="14"/>
  <c r="O331" i="14"/>
  <c r="P331" i="14"/>
  <c r="Q331" i="14"/>
  <c r="L129" i="14"/>
  <c r="M129" i="14"/>
  <c r="N129" i="14"/>
  <c r="O129" i="14"/>
  <c r="P129" i="14"/>
  <c r="Q129" i="14"/>
  <c r="R129" i="14"/>
  <c r="S129" i="14"/>
  <c r="R11" i="14"/>
  <c r="S11" i="14"/>
  <c r="L11" i="14"/>
  <c r="M11" i="14"/>
  <c r="N11" i="14"/>
  <c r="O11" i="14"/>
  <c r="Q11" i="14"/>
  <c r="P11" i="14"/>
  <c r="R327" i="14"/>
  <c r="S327" i="14"/>
  <c r="L327" i="14"/>
  <c r="M327" i="14"/>
  <c r="N327" i="14"/>
  <c r="O327" i="14"/>
  <c r="P327" i="14"/>
  <c r="Q327" i="14"/>
  <c r="L237" i="14"/>
  <c r="N237" i="14"/>
  <c r="O237" i="14"/>
  <c r="P237" i="14"/>
  <c r="M237" i="14"/>
  <c r="Q237" i="14"/>
  <c r="S237" i="14"/>
  <c r="R237" i="14"/>
  <c r="R49" i="14"/>
  <c r="S49" i="14"/>
  <c r="L49" i="14"/>
  <c r="M49" i="14"/>
  <c r="N49" i="14"/>
  <c r="O49" i="14"/>
  <c r="Q49" i="14"/>
  <c r="P49" i="14"/>
  <c r="Q265" i="14"/>
  <c r="R265" i="14"/>
  <c r="S265" i="14"/>
  <c r="L265" i="14"/>
  <c r="M265" i="14"/>
  <c r="N265" i="14"/>
  <c r="P265" i="14"/>
  <c r="O265" i="14"/>
  <c r="Q254" i="14"/>
  <c r="R254" i="14"/>
  <c r="S254" i="14"/>
  <c r="L254" i="14"/>
  <c r="M254" i="14"/>
  <c r="N254" i="14"/>
  <c r="P254" i="14"/>
  <c r="O254" i="14"/>
  <c r="Q317" i="14"/>
  <c r="N317" i="14"/>
  <c r="O317" i="14"/>
  <c r="P317" i="14"/>
  <c r="R317" i="14"/>
  <c r="S317" i="14"/>
  <c r="L317" i="14"/>
  <c r="M317" i="14"/>
  <c r="Q307" i="14"/>
  <c r="R307" i="14"/>
  <c r="S307" i="14"/>
  <c r="L307" i="14"/>
  <c r="M307" i="14"/>
  <c r="N307" i="14"/>
  <c r="O307" i="14"/>
  <c r="P307" i="14"/>
  <c r="L131" i="14"/>
  <c r="M131" i="14"/>
  <c r="N131" i="14"/>
  <c r="O131" i="14"/>
  <c r="P131" i="14"/>
  <c r="Q131" i="14"/>
  <c r="R131" i="14"/>
  <c r="S131" i="14"/>
  <c r="R77" i="14"/>
  <c r="S77" i="14"/>
  <c r="L77" i="14"/>
  <c r="M77" i="14"/>
  <c r="N77" i="14"/>
  <c r="O77" i="14"/>
  <c r="P77" i="14"/>
  <c r="Q77" i="14"/>
  <c r="R34" i="14"/>
  <c r="S34" i="14"/>
  <c r="L34" i="14"/>
  <c r="M34" i="14"/>
  <c r="N34" i="14"/>
  <c r="O34" i="14"/>
  <c r="Q34" i="14"/>
  <c r="P34" i="14"/>
  <c r="Q259" i="14"/>
  <c r="R259" i="14"/>
  <c r="S259" i="14"/>
  <c r="L259" i="14"/>
  <c r="M259" i="14"/>
  <c r="N259" i="14"/>
  <c r="P259" i="14"/>
  <c r="O259" i="14"/>
  <c r="L124" i="14"/>
  <c r="M124" i="14"/>
  <c r="N124" i="14"/>
  <c r="O124" i="14"/>
  <c r="P124" i="14"/>
  <c r="Q124" i="14"/>
  <c r="R124" i="14"/>
  <c r="S124" i="14"/>
  <c r="R343" i="14"/>
  <c r="S343" i="14"/>
  <c r="L343" i="14"/>
  <c r="M343" i="14"/>
  <c r="N343" i="14"/>
  <c r="O343" i="14"/>
  <c r="P343" i="14"/>
  <c r="Q343" i="14"/>
  <c r="Q295" i="14"/>
  <c r="R295" i="14"/>
  <c r="S295" i="14"/>
  <c r="M295" i="14"/>
  <c r="P295" i="14"/>
  <c r="L295" i="14"/>
  <c r="N295" i="14"/>
  <c r="O295" i="14"/>
  <c r="L130" i="14"/>
  <c r="M130" i="14"/>
  <c r="N130" i="14"/>
  <c r="O130" i="14"/>
  <c r="P130" i="14"/>
  <c r="Q130" i="14"/>
  <c r="R130" i="14"/>
  <c r="S130" i="14"/>
  <c r="L193" i="14"/>
  <c r="N193" i="14"/>
  <c r="O193" i="14"/>
  <c r="P193" i="14"/>
  <c r="Q193" i="14"/>
  <c r="M193" i="14"/>
  <c r="R193" i="14"/>
  <c r="S193" i="14"/>
  <c r="L223" i="14"/>
  <c r="N223" i="14"/>
  <c r="O223" i="14"/>
  <c r="P223" i="14"/>
  <c r="M223" i="14"/>
  <c r="Q223" i="14"/>
  <c r="S223" i="14"/>
  <c r="R223" i="14"/>
  <c r="Q270" i="14"/>
  <c r="R270" i="14"/>
  <c r="S270" i="14"/>
  <c r="L270" i="14"/>
  <c r="M270" i="14"/>
  <c r="N270" i="14"/>
  <c r="P270" i="14"/>
  <c r="O270" i="14"/>
  <c r="L206" i="14"/>
  <c r="N206" i="14"/>
  <c r="O206" i="14"/>
  <c r="P206" i="14"/>
  <c r="M206" i="14"/>
  <c r="Q206" i="14"/>
  <c r="R206" i="14"/>
  <c r="S206" i="14"/>
  <c r="Q263" i="14"/>
  <c r="R263" i="14"/>
  <c r="S263" i="14"/>
  <c r="L263" i="14"/>
  <c r="M263" i="14"/>
  <c r="N263" i="14"/>
  <c r="P263" i="14"/>
  <c r="O263" i="14"/>
  <c r="R350" i="14"/>
  <c r="S350" i="14"/>
  <c r="L350" i="14"/>
  <c r="M350" i="14"/>
  <c r="N350" i="14"/>
  <c r="O350" i="14"/>
  <c r="P350" i="14"/>
  <c r="Q350" i="14"/>
  <c r="R358" i="14"/>
  <c r="S358" i="14"/>
  <c r="L358" i="14"/>
  <c r="M358" i="14"/>
  <c r="N358" i="14"/>
  <c r="O358" i="14"/>
  <c r="P358" i="14"/>
  <c r="Q358" i="14"/>
  <c r="R16" i="14"/>
  <c r="S16" i="14"/>
  <c r="L16" i="14"/>
  <c r="M16" i="14"/>
  <c r="N16" i="14"/>
  <c r="O16" i="14"/>
  <c r="Q16" i="14"/>
  <c r="P16" i="14"/>
  <c r="Q252" i="14"/>
  <c r="R252" i="14"/>
  <c r="S252" i="14"/>
  <c r="L252" i="14"/>
  <c r="M252" i="14"/>
  <c r="N252" i="14"/>
  <c r="P252" i="14"/>
  <c r="O252" i="14"/>
  <c r="L150" i="14"/>
  <c r="M150" i="14"/>
  <c r="N150" i="14"/>
  <c r="O150" i="14"/>
  <c r="P150" i="14"/>
  <c r="Q150" i="14"/>
  <c r="R150" i="14"/>
  <c r="S150" i="14"/>
  <c r="R357" i="14"/>
  <c r="S357" i="14"/>
  <c r="L357" i="14"/>
  <c r="M357" i="14"/>
  <c r="N357" i="14"/>
  <c r="O357" i="14"/>
  <c r="P357" i="14"/>
  <c r="Q357" i="14"/>
  <c r="R325" i="14"/>
  <c r="S325" i="14"/>
  <c r="L325" i="14"/>
  <c r="M325" i="14"/>
  <c r="N325" i="14"/>
  <c r="O325" i="14"/>
  <c r="P325" i="14"/>
  <c r="Q325" i="14"/>
  <c r="R7" i="14"/>
  <c r="S7" i="14"/>
  <c r="L7" i="14"/>
  <c r="M7" i="14"/>
  <c r="N7" i="14"/>
  <c r="O7" i="14"/>
  <c r="Q7" i="14"/>
  <c r="P7" i="14"/>
  <c r="R15" i="14"/>
  <c r="S15" i="14"/>
  <c r="L15" i="14"/>
  <c r="M15" i="14"/>
  <c r="N15" i="14"/>
  <c r="O15" i="14"/>
  <c r="Q15" i="14"/>
  <c r="P15" i="14"/>
  <c r="L143" i="14"/>
  <c r="M143" i="14"/>
  <c r="N143" i="14"/>
  <c r="O143" i="14"/>
  <c r="P143" i="14"/>
  <c r="Q143" i="14"/>
  <c r="R143" i="14"/>
  <c r="S143" i="14"/>
  <c r="L242" i="14"/>
  <c r="N242" i="14"/>
  <c r="O242" i="14"/>
  <c r="P242" i="14"/>
  <c r="M242" i="14"/>
  <c r="Q242" i="14"/>
  <c r="R242" i="14"/>
  <c r="S242" i="14"/>
  <c r="R73" i="14"/>
  <c r="S73" i="14"/>
  <c r="L73" i="14"/>
  <c r="M73" i="14"/>
  <c r="N73" i="14"/>
  <c r="O73" i="14"/>
  <c r="P73" i="14"/>
  <c r="Q73" i="14"/>
  <c r="L92" i="14"/>
  <c r="M92" i="14"/>
  <c r="N92" i="14"/>
  <c r="O92" i="14"/>
  <c r="P92" i="14"/>
  <c r="Q92" i="14"/>
  <c r="R92" i="14"/>
  <c r="S92" i="14"/>
  <c r="R66" i="14"/>
  <c r="S66" i="14"/>
  <c r="L66" i="14"/>
  <c r="M66" i="14"/>
  <c r="N66" i="14"/>
  <c r="O66" i="14"/>
  <c r="P66" i="14"/>
  <c r="Q66" i="14"/>
  <c r="Q264" i="14"/>
  <c r="R264" i="14"/>
  <c r="S264" i="14"/>
  <c r="L264" i="14"/>
  <c r="M264" i="14"/>
  <c r="N264" i="14"/>
  <c r="P264" i="14"/>
  <c r="O264" i="14"/>
  <c r="Q262" i="14"/>
  <c r="R262" i="14"/>
  <c r="S262" i="14"/>
  <c r="L262" i="14"/>
  <c r="M262" i="14"/>
  <c r="N262" i="14"/>
  <c r="P262" i="14"/>
  <c r="O262" i="14"/>
  <c r="L184" i="14"/>
  <c r="M184" i="14"/>
  <c r="N184" i="14"/>
  <c r="O184" i="14"/>
  <c r="P184" i="14"/>
  <c r="Q184" i="14"/>
  <c r="R184" i="14"/>
  <c r="S184" i="14"/>
  <c r="L108" i="14"/>
  <c r="M108" i="14"/>
  <c r="N108" i="14"/>
  <c r="O108" i="14"/>
  <c r="P108" i="14"/>
  <c r="Q108" i="14"/>
  <c r="R108" i="14"/>
  <c r="S108" i="14"/>
  <c r="L230" i="14"/>
  <c r="N230" i="14"/>
  <c r="O230" i="14"/>
  <c r="P230" i="14"/>
  <c r="M230" i="14"/>
  <c r="Q230" i="14"/>
  <c r="R230" i="14"/>
  <c r="S230" i="14"/>
  <c r="L182" i="14"/>
  <c r="M182" i="14"/>
  <c r="N182" i="14"/>
  <c r="O182" i="14"/>
  <c r="P182" i="14"/>
  <c r="Q182" i="14"/>
  <c r="R182" i="14"/>
  <c r="S182" i="14"/>
  <c r="Q291" i="14"/>
  <c r="R291" i="14"/>
  <c r="S291" i="14"/>
  <c r="L291" i="14"/>
  <c r="M291" i="14"/>
  <c r="N291" i="14"/>
  <c r="O291" i="14"/>
  <c r="P291" i="14"/>
  <c r="L221" i="14"/>
  <c r="N221" i="14"/>
  <c r="O221" i="14"/>
  <c r="P221" i="14"/>
  <c r="M221" i="14"/>
  <c r="Q221" i="14"/>
  <c r="S221" i="14"/>
  <c r="R221" i="14"/>
  <c r="R33" i="14"/>
  <c r="S33" i="14"/>
  <c r="L33" i="14"/>
  <c r="M33" i="14"/>
  <c r="N33" i="14"/>
  <c r="O33" i="14"/>
  <c r="Q33" i="14"/>
  <c r="P33" i="14"/>
  <c r="R83" i="14"/>
  <c r="S83" i="14"/>
  <c r="L83" i="14"/>
  <c r="M83" i="14"/>
  <c r="N83" i="14"/>
  <c r="O83" i="14"/>
  <c r="P83" i="14"/>
  <c r="Q83" i="14"/>
  <c r="R86" i="14"/>
  <c r="S86" i="14"/>
  <c r="L86" i="14"/>
  <c r="M86" i="14"/>
  <c r="N86" i="14"/>
  <c r="O86" i="14"/>
  <c r="P86" i="14"/>
  <c r="Q86" i="14"/>
  <c r="R10" i="14"/>
  <c r="S10" i="14"/>
  <c r="L10" i="14"/>
  <c r="M10" i="14"/>
  <c r="N10" i="14"/>
  <c r="O10" i="14"/>
  <c r="Q10" i="14"/>
  <c r="P10" i="14"/>
  <c r="Q287" i="14"/>
  <c r="R287" i="14"/>
  <c r="S287" i="14"/>
  <c r="L287" i="14"/>
  <c r="M287" i="14"/>
  <c r="N287" i="14"/>
  <c r="O287" i="14"/>
  <c r="P287" i="14"/>
  <c r="L96" i="14"/>
  <c r="M96" i="14"/>
  <c r="N96" i="14"/>
  <c r="O96" i="14"/>
  <c r="P96" i="14"/>
  <c r="Q96" i="14"/>
  <c r="R96" i="14"/>
  <c r="S96" i="14"/>
  <c r="L99" i="14"/>
  <c r="M99" i="14"/>
  <c r="N99" i="14"/>
  <c r="O99" i="14"/>
  <c r="P99" i="14"/>
  <c r="Q99" i="14"/>
  <c r="R99" i="14"/>
  <c r="S99" i="14"/>
  <c r="L241" i="14"/>
  <c r="N241" i="14"/>
  <c r="O241" i="14"/>
  <c r="P241" i="14"/>
  <c r="M241" i="14"/>
  <c r="Q241" i="14"/>
  <c r="S241" i="14"/>
  <c r="R241" i="14"/>
  <c r="L190" i="14"/>
  <c r="M190" i="14"/>
  <c r="N190" i="14"/>
  <c r="O190" i="14"/>
  <c r="P190" i="14"/>
  <c r="Q190" i="14"/>
  <c r="R190" i="14"/>
  <c r="S190" i="14"/>
  <c r="Q273" i="14"/>
  <c r="R273" i="14"/>
  <c r="S273" i="14"/>
  <c r="L273" i="14"/>
  <c r="M273" i="14"/>
  <c r="N273" i="14"/>
  <c r="P273" i="14"/>
  <c r="O273" i="14"/>
  <c r="R60" i="14"/>
  <c r="S60" i="14"/>
  <c r="L60" i="14"/>
  <c r="M60" i="14"/>
  <c r="N60" i="14"/>
  <c r="O60" i="14"/>
  <c r="Q60" i="14"/>
  <c r="P60" i="14"/>
  <c r="L187" i="14"/>
  <c r="M187" i="14"/>
  <c r="N187" i="14"/>
  <c r="O187" i="14"/>
  <c r="P187" i="14"/>
  <c r="Q187" i="14"/>
  <c r="R187" i="14"/>
  <c r="S187" i="14"/>
  <c r="Q302" i="14"/>
  <c r="R302" i="14"/>
  <c r="S302" i="14"/>
  <c r="L302" i="14"/>
  <c r="M302" i="14"/>
  <c r="N302" i="14"/>
  <c r="O302" i="14"/>
  <c r="P302" i="14"/>
  <c r="R35" i="14"/>
  <c r="S35" i="14"/>
  <c r="L35" i="14"/>
  <c r="M35" i="14"/>
  <c r="N35" i="14"/>
  <c r="O35" i="14"/>
  <c r="Q35" i="14"/>
  <c r="P35" i="14"/>
  <c r="L173" i="14"/>
  <c r="M173" i="14"/>
  <c r="N173" i="14"/>
  <c r="O173" i="14"/>
  <c r="P173" i="14"/>
  <c r="Q173" i="14"/>
  <c r="S173" i="14"/>
  <c r="R173" i="14"/>
  <c r="L120" i="14"/>
  <c r="M120" i="14"/>
  <c r="N120" i="14"/>
  <c r="O120" i="14"/>
  <c r="P120" i="14"/>
  <c r="Q120" i="14"/>
  <c r="R120" i="14"/>
  <c r="S120" i="14"/>
  <c r="L188" i="14"/>
  <c r="M188" i="14"/>
  <c r="N188" i="14"/>
  <c r="O188" i="14"/>
  <c r="P188" i="14"/>
  <c r="Q188" i="14"/>
  <c r="R188" i="14"/>
  <c r="S188" i="14"/>
  <c r="L234" i="14"/>
  <c r="N234" i="14"/>
  <c r="O234" i="14"/>
  <c r="P234" i="14"/>
  <c r="M234" i="14"/>
  <c r="Q234" i="14"/>
  <c r="R234" i="14"/>
  <c r="S234" i="14"/>
  <c r="L177" i="14"/>
  <c r="M177" i="14"/>
  <c r="N177" i="14"/>
  <c r="O177" i="14"/>
  <c r="P177" i="14"/>
  <c r="Q177" i="14"/>
  <c r="S177" i="14"/>
  <c r="R177" i="14"/>
  <c r="Q308" i="14"/>
  <c r="R308" i="14"/>
  <c r="S308" i="14"/>
  <c r="M308" i="14"/>
  <c r="N308" i="14"/>
  <c r="O308" i="14"/>
  <c r="P308" i="14"/>
  <c r="L308" i="14"/>
  <c r="L244" i="14"/>
  <c r="N244" i="14"/>
  <c r="O244" i="14"/>
  <c r="P244" i="14"/>
  <c r="M244" i="14"/>
  <c r="Q244" i="14"/>
  <c r="R244" i="14"/>
  <c r="S244" i="14"/>
  <c r="L178" i="14"/>
  <c r="M178" i="14"/>
  <c r="N178" i="14"/>
  <c r="O178" i="14"/>
  <c r="P178" i="14"/>
  <c r="Q178" i="14"/>
  <c r="R178" i="14"/>
  <c r="S178" i="14"/>
  <c r="L94" i="14"/>
  <c r="M94" i="14"/>
  <c r="N94" i="14"/>
  <c r="O94" i="14"/>
  <c r="P94" i="14"/>
  <c r="Q94" i="14"/>
  <c r="R94" i="14"/>
  <c r="S94" i="14"/>
  <c r="R353" i="14"/>
  <c r="S353" i="14"/>
  <c r="L353" i="14"/>
  <c r="M353" i="14"/>
  <c r="N353" i="14"/>
  <c r="O353" i="14"/>
  <c r="P353" i="14"/>
  <c r="Q353" i="14"/>
  <c r="Q250" i="14"/>
  <c r="R250" i="14"/>
  <c r="S250" i="14"/>
  <c r="L250" i="14"/>
  <c r="M250" i="14"/>
  <c r="N250" i="14"/>
  <c r="P250" i="14"/>
  <c r="O250" i="14"/>
  <c r="R356" i="14"/>
  <c r="S356" i="14"/>
  <c r="L356" i="14"/>
  <c r="M356" i="14"/>
  <c r="N356" i="14"/>
  <c r="O356" i="14"/>
  <c r="P356" i="14"/>
  <c r="Q356" i="14"/>
  <c r="L191" i="14"/>
  <c r="M191" i="14"/>
  <c r="N191" i="14"/>
  <c r="O191" i="14"/>
  <c r="P191" i="14"/>
  <c r="Q191" i="14"/>
  <c r="R191" i="14"/>
  <c r="S191" i="14"/>
  <c r="L89" i="14"/>
  <c r="M89" i="14"/>
  <c r="N89" i="14"/>
  <c r="O89" i="14"/>
  <c r="P89" i="14"/>
  <c r="Q89" i="14"/>
  <c r="R89" i="14"/>
  <c r="S89" i="14"/>
  <c r="L156" i="14"/>
  <c r="M156" i="14"/>
  <c r="N156" i="14"/>
  <c r="O156" i="14"/>
  <c r="P156" i="14"/>
  <c r="Q156" i="14"/>
  <c r="R156" i="14"/>
  <c r="S156" i="14"/>
  <c r="Q286" i="14"/>
  <c r="R286" i="14"/>
  <c r="S286" i="14"/>
  <c r="L286" i="14"/>
  <c r="M286" i="14"/>
  <c r="N286" i="14"/>
  <c r="O286" i="14"/>
  <c r="P286" i="14"/>
  <c r="L145" i="14"/>
  <c r="M145" i="14"/>
  <c r="N145" i="14"/>
  <c r="O145" i="14"/>
  <c r="P145" i="14"/>
  <c r="Q145" i="14"/>
  <c r="R145" i="14"/>
  <c r="S145" i="14"/>
  <c r="R41" i="14"/>
  <c r="S41" i="14"/>
  <c r="L41" i="14"/>
  <c r="M41" i="14"/>
  <c r="N41" i="14"/>
  <c r="O41" i="14"/>
  <c r="Q41" i="14"/>
  <c r="P41" i="14"/>
  <c r="Q314" i="14"/>
  <c r="R314" i="14"/>
  <c r="S314" i="14"/>
  <c r="O314" i="14"/>
  <c r="P314" i="14"/>
  <c r="L314" i="14"/>
  <c r="M314" i="14"/>
  <c r="N314" i="14"/>
  <c r="L142" i="14"/>
  <c r="M142" i="14"/>
  <c r="N142" i="14"/>
  <c r="O142" i="14"/>
  <c r="P142" i="14"/>
  <c r="Q142" i="14"/>
  <c r="R142" i="14"/>
  <c r="S142" i="14"/>
  <c r="Q281" i="14"/>
  <c r="R281" i="14"/>
  <c r="S281" i="14"/>
  <c r="L281" i="14"/>
  <c r="M281" i="14"/>
  <c r="P281" i="14"/>
  <c r="N281" i="14"/>
  <c r="O281" i="14"/>
  <c r="R26" i="14"/>
  <c r="S26" i="14"/>
  <c r="L26" i="14"/>
  <c r="M26" i="14"/>
  <c r="N26" i="14"/>
  <c r="O26" i="14"/>
  <c r="Q26" i="14"/>
  <c r="P26" i="14"/>
  <c r="L111" i="14"/>
  <c r="M111" i="14"/>
  <c r="N111" i="14"/>
  <c r="O111" i="14"/>
  <c r="P111" i="14"/>
  <c r="Q111" i="14"/>
  <c r="R111" i="14"/>
  <c r="S111" i="14"/>
  <c r="Q284" i="14"/>
  <c r="R284" i="14"/>
  <c r="S284" i="14"/>
  <c r="L284" i="14"/>
  <c r="M284" i="14"/>
  <c r="N284" i="14"/>
  <c r="O284" i="14"/>
  <c r="P284" i="14"/>
  <c r="L128" i="14"/>
  <c r="M128" i="14"/>
  <c r="N128" i="14"/>
  <c r="O128" i="14"/>
  <c r="P128" i="14"/>
  <c r="Q128" i="14"/>
  <c r="R128" i="14"/>
  <c r="S128" i="14"/>
  <c r="L174" i="14"/>
  <c r="M174" i="14"/>
  <c r="N174" i="14"/>
  <c r="O174" i="14"/>
  <c r="P174" i="14"/>
  <c r="Q174" i="14"/>
  <c r="R174" i="14"/>
  <c r="S174" i="14"/>
  <c r="L214" i="14"/>
  <c r="N214" i="14"/>
  <c r="O214" i="14"/>
  <c r="P214" i="14"/>
  <c r="M214" i="14"/>
  <c r="Q214" i="14"/>
  <c r="R214" i="14"/>
  <c r="S214" i="14"/>
  <c r="R76" i="14"/>
  <c r="S76" i="14"/>
  <c r="L76" i="14"/>
  <c r="M76" i="14"/>
  <c r="N76" i="14"/>
  <c r="O76" i="14"/>
  <c r="P76" i="14"/>
  <c r="Q76" i="14"/>
  <c r="Q300" i="14"/>
  <c r="R300" i="14"/>
  <c r="S300" i="14"/>
  <c r="M300" i="14"/>
  <c r="L300" i="14"/>
  <c r="N300" i="14"/>
  <c r="O300" i="14"/>
  <c r="P300" i="14"/>
  <c r="R75" i="14"/>
  <c r="S75" i="14"/>
  <c r="L75" i="14"/>
  <c r="M75" i="14"/>
  <c r="N75" i="14"/>
  <c r="O75" i="14"/>
  <c r="P75" i="14"/>
  <c r="Q75" i="14"/>
  <c r="Q294" i="14"/>
  <c r="R294" i="14"/>
  <c r="S294" i="14"/>
  <c r="M294" i="14"/>
  <c r="L294" i="14"/>
  <c r="N294" i="14"/>
  <c r="O294" i="14"/>
  <c r="P294" i="14"/>
  <c r="R347" i="14"/>
  <c r="S347" i="14"/>
  <c r="L347" i="14"/>
  <c r="M347" i="14"/>
  <c r="N347" i="14"/>
  <c r="O347" i="14"/>
  <c r="P347" i="14"/>
  <c r="Q347" i="14"/>
  <c r="R346" i="14"/>
  <c r="S346" i="14"/>
  <c r="L346" i="14"/>
  <c r="M346" i="14"/>
  <c r="N346" i="14"/>
  <c r="O346" i="14"/>
  <c r="P346" i="14"/>
  <c r="Q346" i="14"/>
  <c r="R63" i="14"/>
  <c r="S63" i="14"/>
  <c r="L63" i="14"/>
  <c r="M63" i="14"/>
  <c r="N63" i="14"/>
  <c r="O63" i="14"/>
  <c r="Q63" i="14"/>
  <c r="P63" i="14"/>
  <c r="L185" i="14"/>
  <c r="M185" i="14"/>
  <c r="N185" i="14"/>
  <c r="O185" i="14"/>
  <c r="P185" i="14"/>
  <c r="Q185" i="14"/>
  <c r="S185" i="14"/>
  <c r="R185" i="14"/>
  <c r="Q305" i="14"/>
  <c r="R305" i="14"/>
  <c r="S305" i="14"/>
  <c r="L305" i="14"/>
  <c r="M305" i="14"/>
  <c r="N305" i="14"/>
  <c r="O305" i="14"/>
  <c r="P305" i="14"/>
  <c r="L186" i="14"/>
  <c r="M186" i="14"/>
  <c r="N186" i="14"/>
  <c r="O186" i="14"/>
  <c r="P186" i="14"/>
  <c r="Q186" i="14"/>
  <c r="R186" i="14"/>
  <c r="S186" i="14"/>
  <c r="R40" i="14"/>
  <c r="S40" i="14"/>
  <c r="L40" i="14"/>
  <c r="M40" i="14"/>
  <c r="N40" i="14"/>
  <c r="O40" i="14"/>
  <c r="Q40" i="14"/>
  <c r="P40" i="14"/>
  <c r="L105" i="14"/>
  <c r="M105" i="14"/>
  <c r="N105" i="14"/>
  <c r="O105" i="14"/>
  <c r="P105" i="14"/>
  <c r="Q105" i="14"/>
  <c r="R105" i="14"/>
  <c r="S105" i="14"/>
  <c r="Q268" i="14"/>
  <c r="R268" i="14"/>
  <c r="S268" i="14"/>
  <c r="L268" i="14"/>
  <c r="M268" i="14"/>
  <c r="N268" i="14"/>
  <c r="P268" i="14"/>
  <c r="O268" i="14"/>
  <c r="L212" i="14"/>
  <c r="N212" i="14"/>
  <c r="O212" i="14"/>
  <c r="P212" i="14"/>
  <c r="M212" i="14"/>
  <c r="Q212" i="14"/>
  <c r="R212" i="14"/>
  <c r="S212" i="14"/>
  <c r="R81" i="14"/>
  <c r="S81" i="14"/>
  <c r="L81" i="14"/>
  <c r="M81" i="14"/>
  <c r="N81" i="14"/>
  <c r="O81" i="14"/>
  <c r="P81" i="14"/>
  <c r="Q81" i="14"/>
  <c r="R324" i="14"/>
  <c r="S324" i="14"/>
  <c r="L324" i="14"/>
  <c r="M324" i="14"/>
  <c r="N324" i="14"/>
  <c r="O324" i="14"/>
  <c r="P324" i="14"/>
  <c r="Q324" i="14"/>
  <c r="L172" i="14"/>
  <c r="M172" i="14"/>
  <c r="N172" i="14"/>
  <c r="O172" i="14"/>
  <c r="P172" i="14"/>
  <c r="Q172" i="14"/>
  <c r="R172" i="14"/>
  <c r="S172" i="14"/>
  <c r="R72" i="14"/>
  <c r="S72" i="14"/>
  <c r="L72" i="14"/>
  <c r="M72" i="14"/>
  <c r="N72" i="14"/>
  <c r="O72" i="14"/>
  <c r="P72" i="14"/>
  <c r="Q72" i="14"/>
  <c r="R339" i="14"/>
  <c r="S339" i="14"/>
  <c r="L339" i="14"/>
  <c r="M339" i="14"/>
  <c r="N339" i="14"/>
  <c r="O339" i="14"/>
  <c r="P339" i="14"/>
  <c r="Q339" i="14"/>
  <c r="L224" i="14"/>
  <c r="N224" i="14"/>
  <c r="O224" i="14"/>
  <c r="P224" i="14"/>
  <c r="M224" i="14"/>
  <c r="Q224" i="14"/>
  <c r="R224" i="14"/>
  <c r="S224" i="14"/>
  <c r="L93" i="14"/>
  <c r="M93" i="14"/>
  <c r="N93" i="14"/>
  <c r="O93" i="14"/>
  <c r="P93" i="14"/>
  <c r="Q93" i="14"/>
  <c r="R93" i="14"/>
  <c r="S93" i="14"/>
  <c r="L152" i="14"/>
  <c r="M152" i="14"/>
  <c r="N152" i="14"/>
  <c r="O152" i="14"/>
  <c r="P152" i="14"/>
  <c r="Q152" i="14"/>
  <c r="R152" i="14"/>
  <c r="S152" i="14"/>
  <c r="Q289" i="14"/>
  <c r="R289" i="14"/>
  <c r="S289" i="14"/>
  <c r="L289" i="14"/>
  <c r="M289" i="14"/>
  <c r="N289" i="14"/>
  <c r="O289" i="14"/>
  <c r="P289" i="14"/>
  <c r="L160" i="14"/>
  <c r="M160" i="14"/>
  <c r="N160" i="14"/>
  <c r="O160" i="14"/>
  <c r="P160" i="14"/>
  <c r="Q160" i="14"/>
  <c r="R160" i="14"/>
  <c r="S160" i="14"/>
  <c r="R36" i="14"/>
  <c r="S36" i="14"/>
  <c r="L36" i="14"/>
  <c r="M36" i="14"/>
  <c r="N36" i="14"/>
  <c r="O36" i="14"/>
  <c r="Q36" i="14"/>
  <c r="P36" i="14"/>
  <c r="R87" i="14"/>
  <c r="S87" i="14"/>
  <c r="L87" i="14"/>
  <c r="M87" i="14"/>
  <c r="N87" i="14"/>
  <c r="O87" i="14"/>
  <c r="P87" i="14"/>
  <c r="Q87" i="14"/>
  <c r="R30" i="14"/>
  <c r="S30" i="14"/>
  <c r="L30" i="14"/>
  <c r="M30" i="14"/>
  <c r="N30" i="14"/>
  <c r="O30" i="14"/>
  <c r="Q30" i="14"/>
  <c r="P30" i="14"/>
  <c r="L215" i="14"/>
  <c r="N215" i="14"/>
  <c r="O215" i="14"/>
  <c r="P215" i="14"/>
  <c r="M215" i="14"/>
  <c r="Q215" i="14"/>
  <c r="S215" i="14"/>
  <c r="R215" i="14"/>
  <c r="R39" i="14"/>
  <c r="S39" i="14"/>
  <c r="L39" i="14"/>
  <c r="M39" i="14"/>
  <c r="N39" i="14"/>
  <c r="O39" i="14"/>
  <c r="Q39" i="14"/>
  <c r="P39" i="14"/>
  <c r="Q315" i="14"/>
  <c r="R315" i="14"/>
  <c r="S315" i="14"/>
  <c r="L315" i="14"/>
  <c r="M315" i="14"/>
  <c r="N315" i="14"/>
  <c r="O315" i="14"/>
  <c r="P315" i="14"/>
  <c r="L149" i="14"/>
  <c r="M149" i="14"/>
  <c r="N149" i="14"/>
  <c r="O149" i="14"/>
  <c r="P149" i="14"/>
  <c r="Q149" i="14"/>
  <c r="S149" i="14"/>
  <c r="R149" i="14"/>
  <c r="L116" i="14"/>
  <c r="M116" i="14"/>
  <c r="N116" i="14"/>
  <c r="O116" i="14"/>
  <c r="P116" i="14"/>
  <c r="Q116" i="14"/>
  <c r="R116" i="14"/>
  <c r="S116" i="14"/>
  <c r="Q253" i="14"/>
  <c r="R253" i="14"/>
  <c r="S253" i="14"/>
  <c r="L253" i="14"/>
  <c r="M253" i="14"/>
  <c r="N253" i="14"/>
  <c r="P253" i="14"/>
  <c r="O253" i="14"/>
  <c r="L196" i="14"/>
  <c r="N196" i="14"/>
  <c r="O196" i="14"/>
  <c r="P196" i="14"/>
  <c r="Q196" i="14"/>
  <c r="M196" i="14"/>
  <c r="R196" i="14"/>
  <c r="S196" i="14"/>
  <c r="Q278" i="14"/>
  <c r="R278" i="14"/>
  <c r="S278" i="14"/>
  <c r="L278" i="14"/>
  <c r="M278" i="14"/>
  <c r="N278" i="14"/>
  <c r="P278" i="14"/>
  <c r="O278" i="14"/>
  <c r="L233" i="14"/>
  <c r="N233" i="14"/>
  <c r="O233" i="14"/>
  <c r="P233" i="14"/>
  <c r="M233" i="14"/>
  <c r="Q233" i="14"/>
  <c r="S233" i="14"/>
  <c r="R233" i="14"/>
  <c r="L239" i="14"/>
  <c r="N239" i="14"/>
  <c r="O239" i="14"/>
  <c r="P239" i="14"/>
  <c r="M239" i="14"/>
  <c r="Q239" i="14"/>
  <c r="S239" i="14"/>
  <c r="R239" i="14"/>
  <c r="R29" i="14"/>
  <c r="S29" i="14"/>
  <c r="L29" i="14"/>
  <c r="M29" i="14"/>
  <c r="N29" i="14"/>
  <c r="O29" i="14"/>
  <c r="Q29" i="14"/>
  <c r="P29" i="14"/>
  <c r="L118" i="14"/>
  <c r="M118" i="14"/>
  <c r="N118" i="14"/>
  <c r="O118" i="14"/>
  <c r="P118" i="14"/>
  <c r="Q118" i="14"/>
  <c r="R118" i="14"/>
  <c r="S118" i="14"/>
  <c r="R17" i="14"/>
  <c r="S17" i="14"/>
  <c r="L17" i="14"/>
  <c r="M17" i="14"/>
  <c r="N17" i="14"/>
  <c r="O17" i="14"/>
  <c r="Q17" i="14"/>
  <c r="P17" i="14"/>
  <c r="R328" i="14"/>
  <c r="S328" i="14"/>
  <c r="L328" i="14"/>
  <c r="M328" i="14"/>
  <c r="N328" i="14"/>
  <c r="O328" i="14"/>
  <c r="P328" i="14"/>
  <c r="Q328" i="14"/>
  <c r="Q298" i="14"/>
  <c r="R298" i="14"/>
  <c r="S298" i="14"/>
  <c r="M298" i="14"/>
  <c r="L298" i="14"/>
  <c r="N298" i="14"/>
  <c r="O298" i="14"/>
  <c r="P298" i="14"/>
  <c r="R24" i="14"/>
  <c r="S24" i="14"/>
  <c r="L24" i="14"/>
  <c r="M24" i="14"/>
  <c r="N24" i="14"/>
  <c r="O24" i="14"/>
  <c r="Q24" i="14"/>
  <c r="P24" i="14"/>
  <c r="R28" i="14"/>
  <c r="S28" i="14"/>
  <c r="L28" i="14"/>
  <c r="M28" i="14"/>
  <c r="N28" i="14"/>
  <c r="O28" i="14"/>
  <c r="Q28" i="14"/>
  <c r="P28" i="14"/>
  <c r="L147" i="14"/>
  <c r="M147" i="14"/>
  <c r="N147" i="14"/>
  <c r="O147" i="14"/>
  <c r="P147" i="14"/>
  <c r="Q147" i="14"/>
  <c r="R147" i="14"/>
  <c r="S147" i="14"/>
  <c r="R9" i="14"/>
  <c r="S9" i="14"/>
  <c r="L9" i="14"/>
  <c r="M9" i="14"/>
  <c r="N9" i="14"/>
  <c r="O9" i="14"/>
  <c r="Q9" i="14"/>
  <c r="P9" i="14"/>
  <c r="L162" i="14"/>
  <c r="M162" i="14"/>
  <c r="N162" i="14"/>
  <c r="O162" i="14"/>
  <c r="P162" i="14"/>
  <c r="Q162" i="14"/>
  <c r="R162" i="14"/>
  <c r="S162" i="14"/>
  <c r="L240" i="14"/>
  <c r="N240" i="14"/>
  <c r="O240" i="14"/>
  <c r="P240" i="14"/>
  <c r="M240" i="14"/>
  <c r="Q240" i="14"/>
  <c r="R240" i="14"/>
  <c r="S240" i="14"/>
  <c r="Q267" i="14"/>
  <c r="R267" i="14"/>
  <c r="S267" i="14"/>
  <c r="L267" i="14"/>
  <c r="M267" i="14"/>
  <c r="N267" i="14"/>
  <c r="P267" i="14"/>
  <c r="O267" i="14"/>
  <c r="L163" i="14"/>
  <c r="M163" i="14"/>
  <c r="N163" i="14"/>
  <c r="O163" i="14"/>
  <c r="P163" i="14"/>
  <c r="Q163" i="14"/>
  <c r="R163" i="14"/>
  <c r="S163" i="14"/>
  <c r="L168" i="14"/>
  <c r="M168" i="14"/>
  <c r="N168" i="14"/>
  <c r="O168" i="14"/>
  <c r="P168" i="14"/>
  <c r="Q168" i="14"/>
  <c r="R168" i="14"/>
  <c r="S168" i="14"/>
  <c r="Q261" i="14"/>
  <c r="R261" i="14"/>
  <c r="S261" i="14"/>
  <c r="L261" i="14"/>
  <c r="M261" i="14"/>
  <c r="N261" i="14"/>
  <c r="P261" i="14"/>
  <c r="O261" i="14"/>
  <c r="L97" i="14"/>
  <c r="M97" i="14"/>
  <c r="N97" i="14"/>
  <c r="O97" i="14"/>
  <c r="P97" i="14"/>
  <c r="Q97" i="14"/>
  <c r="R97" i="14"/>
  <c r="S97" i="14"/>
  <c r="L166" i="14"/>
  <c r="M166" i="14"/>
  <c r="N166" i="14"/>
  <c r="O166" i="14"/>
  <c r="P166" i="14"/>
  <c r="Q166" i="14"/>
  <c r="R166" i="14"/>
  <c r="S166" i="14"/>
  <c r="Q260" i="14"/>
  <c r="R260" i="14"/>
  <c r="S260" i="14"/>
  <c r="L260" i="14"/>
  <c r="M260" i="14"/>
  <c r="N260" i="14"/>
  <c r="P260" i="14"/>
  <c r="O260" i="14"/>
  <c r="R352" i="14"/>
  <c r="S352" i="14"/>
  <c r="L352" i="14"/>
  <c r="M352" i="14"/>
  <c r="N352" i="14"/>
  <c r="O352" i="14"/>
  <c r="P352" i="14"/>
  <c r="Q352" i="14"/>
  <c r="L164" i="14"/>
  <c r="M164" i="14"/>
  <c r="N164" i="14"/>
  <c r="O164" i="14"/>
  <c r="P164" i="14"/>
  <c r="Q164" i="14"/>
  <c r="R164" i="14"/>
  <c r="S164" i="14"/>
  <c r="Q299" i="14"/>
  <c r="R299" i="14"/>
  <c r="S299" i="14"/>
  <c r="M299" i="14"/>
  <c r="P299" i="14"/>
  <c r="L299" i="14"/>
  <c r="N299" i="14"/>
  <c r="O299" i="14"/>
  <c r="L123" i="14"/>
  <c r="M123" i="14"/>
  <c r="N123" i="14"/>
  <c r="O123" i="14"/>
  <c r="P123" i="14"/>
  <c r="Q123" i="14"/>
  <c r="R123" i="14"/>
  <c r="S123" i="14"/>
  <c r="L100" i="14"/>
  <c r="M100" i="14"/>
  <c r="N100" i="14"/>
  <c r="O100" i="14"/>
  <c r="P100" i="14"/>
  <c r="Q100" i="14"/>
  <c r="R100" i="14"/>
  <c r="S100" i="14"/>
  <c r="L133" i="14"/>
  <c r="M133" i="14"/>
  <c r="N133" i="14"/>
  <c r="O133" i="14"/>
  <c r="P133" i="14"/>
  <c r="Q133" i="14"/>
  <c r="R133" i="14"/>
  <c r="S133" i="14"/>
  <c r="R19" i="14"/>
  <c r="S19" i="14"/>
  <c r="L19" i="14"/>
  <c r="M19" i="14"/>
  <c r="N19" i="14"/>
  <c r="O19" i="14"/>
  <c r="Q19" i="14"/>
  <c r="P19" i="14"/>
  <c r="R64" i="14"/>
  <c r="S64" i="14"/>
  <c r="L64" i="14"/>
  <c r="M64" i="14"/>
  <c r="N64" i="14"/>
  <c r="O64" i="14"/>
  <c r="P64" i="14"/>
  <c r="Q64" i="14"/>
  <c r="L167" i="14"/>
  <c r="M167" i="14"/>
  <c r="N167" i="14"/>
  <c r="O167" i="14"/>
  <c r="P167" i="14"/>
  <c r="Q167" i="14"/>
  <c r="R167" i="14"/>
  <c r="S167" i="14"/>
  <c r="L98" i="14"/>
  <c r="M98" i="14"/>
  <c r="N98" i="14"/>
  <c r="O98" i="14"/>
  <c r="P98" i="14"/>
  <c r="Q98" i="14"/>
  <c r="R98" i="14"/>
  <c r="S98" i="14"/>
  <c r="R333" i="14"/>
  <c r="S333" i="14"/>
  <c r="L333" i="14"/>
  <c r="M333" i="14"/>
  <c r="N333" i="14"/>
  <c r="O333" i="14"/>
  <c r="P333" i="14"/>
  <c r="Q333" i="14"/>
  <c r="Q272" i="14"/>
  <c r="R272" i="14"/>
  <c r="S272" i="14"/>
  <c r="L272" i="14"/>
  <c r="M272" i="14"/>
  <c r="N272" i="14"/>
  <c r="P272" i="14"/>
  <c r="O272" i="14"/>
  <c r="Q320" i="14"/>
  <c r="R320" i="14"/>
  <c r="S320" i="14"/>
  <c r="L320" i="14"/>
  <c r="M320" i="14"/>
  <c r="N320" i="14"/>
  <c r="O320" i="14"/>
  <c r="P320" i="14"/>
  <c r="R20" i="14"/>
  <c r="S20" i="14"/>
  <c r="L20" i="14"/>
  <c r="M20" i="14"/>
  <c r="N20" i="14"/>
  <c r="O20" i="14"/>
  <c r="Q20" i="14"/>
  <c r="P20" i="14"/>
  <c r="L226" i="14"/>
  <c r="N226" i="14"/>
  <c r="O226" i="14"/>
  <c r="P226" i="14"/>
  <c r="M226" i="14"/>
  <c r="Q226" i="14"/>
  <c r="R226" i="14"/>
  <c r="S226" i="14"/>
  <c r="R48" i="14"/>
  <c r="S48" i="14"/>
  <c r="L48" i="14"/>
  <c r="M48" i="14"/>
  <c r="N48" i="14"/>
  <c r="O48" i="14"/>
  <c r="Q48" i="14"/>
  <c r="P48" i="14"/>
  <c r="L204" i="14"/>
  <c r="N204" i="14"/>
  <c r="O204" i="14"/>
  <c r="P204" i="14"/>
  <c r="M204" i="14"/>
  <c r="Q204" i="14"/>
  <c r="R204" i="14"/>
  <c r="S204" i="14"/>
  <c r="R38" i="14"/>
  <c r="S38" i="14"/>
  <c r="L38" i="14"/>
  <c r="M38" i="14"/>
  <c r="N38" i="14"/>
  <c r="O38" i="14"/>
  <c r="Q38" i="14"/>
  <c r="P38" i="14"/>
  <c r="R42" i="14"/>
  <c r="S42" i="14"/>
  <c r="L42" i="14"/>
  <c r="M42" i="14"/>
  <c r="N42" i="14"/>
  <c r="O42" i="14"/>
  <c r="Q42" i="14"/>
  <c r="P42" i="14"/>
  <c r="L135" i="14"/>
  <c r="M135" i="14"/>
  <c r="N135" i="14"/>
  <c r="O135" i="14"/>
  <c r="P135" i="14"/>
  <c r="Q135" i="14"/>
  <c r="R135" i="14"/>
  <c r="S135" i="14"/>
  <c r="Q316" i="14"/>
  <c r="M316" i="14"/>
  <c r="N316" i="14"/>
  <c r="O316" i="14"/>
  <c r="P316" i="14"/>
  <c r="R316" i="14"/>
  <c r="S316" i="14"/>
  <c r="L316" i="14"/>
  <c r="L243" i="14"/>
  <c r="N243" i="14"/>
  <c r="O243" i="14"/>
  <c r="P243" i="14"/>
  <c r="M243" i="14"/>
  <c r="Q243" i="14"/>
  <c r="S243" i="14"/>
  <c r="R243" i="14"/>
  <c r="Q256" i="14"/>
  <c r="R256" i="14"/>
  <c r="S256" i="14"/>
  <c r="L256" i="14"/>
  <c r="M256" i="14"/>
  <c r="N256" i="14"/>
  <c r="P256" i="14"/>
  <c r="O256" i="14"/>
  <c r="L175" i="14"/>
  <c r="M175" i="14"/>
  <c r="N175" i="14"/>
  <c r="O175" i="14"/>
  <c r="P175" i="14"/>
  <c r="Q175" i="14"/>
  <c r="R175" i="14"/>
  <c r="S175" i="14"/>
  <c r="R355" i="14"/>
  <c r="S355" i="14"/>
  <c r="L355" i="14"/>
  <c r="M355" i="14"/>
  <c r="N355" i="14"/>
  <c r="O355" i="14"/>
  <c r="P355" i="14"/>
  <c r="Q355" i="14"/>
  <c r="R8" i="14"/>
  <c r="S8" i="14"/>
  <c r="L8" i="14"/>
  <c r="M8" i="14"/>
  <c r="N8" i="14"/>
  <c r="O8" i="14"/>
  <c r="Q8" i="14"/>
  <c r="P8" i="14"/>
  <c r="L125" i="14"/>
  <c r="M125" i="14"/>
  <c r="N125" i="14"/>
  <c r="O125" i="14"/>
  <c r="P125" i="14"/>
  <c r="Q125" i="14"/>
  <c r="R125" i="14"/>
  <c r="S125" i="14"/>
  <c r="R85" i="14"/>
  <c r="S85" i="14"/>
  <c r="L85" i="14"/>
  <c r="M85" i="14"/>
  <c r="N85" i="14"/>
  <c r="O85" i="14"/>
  <c r="P85" i="14"/>
  <c r="Q85" i="14"/>
  <c r="L121" i="14"/>
  <c r="M121" i="14"/>
  <c r="N121" i="14"/>
  <c r="O121" i="14"/>
  <c r="P121" i="14"/>
  <c r="Q121" i="14"/>
  <c r="R121" i="14"/>
  <c r="S121" i="14"/>
  <c r="Q319" i="14"/>
  <c r="P319" i="14"/>
  <c r="R319" i="14"/>
  <c r="S319" i="14"/>
  <c r="L319" i="14"/>
  <c r="M319" i="14"/>
  <c r="N319" i="14"/>
  <c r="O319" i="14"/>
  <c r="L159" i="14"/>
  <c r="M159" i="14"/>
  <c r="N159" i="14"/>
  <c r="O159" i="14"/>
  <c r="P159" i="14"/>
  <c r="Q159" i="14"/>
  <c r="R159" i="14"/>
  <c r="S159" i="14"/>
  <c r="L176" i="14"/>
  <c r="M176" i="14"/>
  <c r="N176" i="14"/>
  <c r="O176" i="14"/>
  <c r="P176" i="14"/>
  <c r="Q176" i="14"/>
  <c r="R176" i="14"/>
  <c r="S176" i="14"/>
  <c r="L104" i="14"/>
  <c r="M104" i="14"/>
  <c r="N104" i="14"/>
  <c r="O104" i="14"/>
  <c r="P104" i="14"/>
  <c r="Q104" i="14"/>
  <c r="R104" i="14"/>
  <c r="S104" i="14"/>
  <c r="L158" i="14"/>
  <c r="M158" i="14"/>
  <c r="N158" i="14"/>
  <c r="O158" i="14"/>
  <c r="P158" i="14"/>
  <c r="Q158" i="14"/>
  <c r="R158" i="14"/>
  <c r="S158" i="14"/>
  <c r="Q311" i="14"/>
  <c r="R311" i="14"/>
  <c r="S311" i="14"/>
  <c r="N311" i="14"/>
  <c r="O311" i="14"/>
  <c r="P311" i="14"/>
  <c r="L311" i="14"/>
  <c r="M311" i="14"/>
  <c r="R322" i="14"/>
  <c r="S322" i="14"/>
  <c r="L322" i="14"/>
  <c r="M322" i="14"/>
  <c r="N322" i="14"/>
  <c r="O322" i="14"/>
  <c r="P322" i="14"/>
  <c r="Q322" i="14"/>
  <c r="Q309" i="14"/>
  <c r="R309" i="14"/>
  <c r="S309" i="14"/>
  <c r="P309" i="14"/>
  <c r="L309" i="14"/>
  <c r="M309" i="14"/>
  <c r="N309" i="14"/>
  <c r="O309" i="14"/>
  <c r="R54" i="14"/>
  <c r="S54" i="14"/>
  <c r="L54" i="14"/>
  <c r="M54" i="14"/>
  <c r="N54" i="14"/>
  <c r="O54" i="14"/>
  <c r="Q54" i="14"/>
  <c r="P54" i="14"/>
  <c r="R3" i="14"/>
  <c r="S3" i="14"/>
  <c r="L3" i="14"/>
  <c r="M3" i="14"/>
  <c r="N3" i="14"/>
  <c r="O3" i="14"/>
  <c r="P3" i="14"/>
  <c r="Q3" i="14"/>
  <c r="L161" i="14"/>
  <c r="M161" i="14"/>
  <c r="N161" i="14"/>
  <c r="O161" i="14"/>
  <c r="P161" i="14"/>
  <c r="Q161" i="14"/>
  <c r="S161" i="14"/>
  <c r="R161" i="14"/>
  <c r="R13" i="14"/>
  <c r="S13" i="14"/>
  <c r="L13" i="14"/>
  <c r="M13" i="14"/>
  <c r="N13" i="14"/>
  <c r="O13" i="14"/>
  <c r="Q13" i="14"/>
  <c r="P13" i="14"/>
  <c r="Q249" i="14"/>
  <c r="R249" i="14"/>
  <c r="S249" i="14"/>
  <c r="L249" i="14"/>
  <c r="M249" i="14"/>
  <c r="N249" i="14"/>
  <c r="P249" i="14"/>
  <c r="O249" i="14"/>
  <c r="R335" i="14"/>
  <c r="S335" i="14"/>
  <c r="L335" i="14"/>
  <c r="M335" i="14"/>
  <c r="N335" i="14"/>
  <c r="O335" i="14"/>
  <c r="P335" i="14"/>
  <c r="Q335" i="14"/>
  <c r="L209" i="14"/>
  <c r="N209" i="14"/>
  <c r="O209" i="14"/>
  <c r="P209" i="14"/>
  <c r="M209" i="14"/>
  <c r="Q209" i="14"/>
  <c r="S209" i="14"/>
  <c r="R209" i="14"/>
  <c r="L165" i="14"/>
  <c r="M165" i="14"/>
  <c r="N165" i="14"/>
  <c r="O165" i="14"/>
  <c r="P165" i="14"/>
  <c r="Q165" i="14"/>
  <c r="S165" i="14"/>
  <c r="R165" i="14"/>
  <c r="L195" i="14"/>
  <c r="N195" i="14"/>
  <c r="O195" i="14"/>
  <c r="P195" i="14"/>
  <c r="Q195" i="14"/>
  <c r="S195" i="14"/>
  <c r="R195" i="14"/>
  <c r="M195" i="14"/>
  <c r="L148" i="14"/>
  <c r="M148" i="14"/>
  <c r="N148" i="14"/>
  <c r="O148" i="14"/>
  <c r="P148" i="14"/>
  <c r="Q148" i="14"/>
  <c r="R148" i="14"/>
  <c r="S148" i="14"/>
  <c r="L207" i="14"/>
  <c r="N207" i="14"/>
  <c r="O207" i="14"/>
  <c r="P207" i="14"/>
  <c r="M207" i="14"/>
  <c r="Q207" i="14"/>
  <c r="S207" i="14"/>
  <c r="R207" i="14"/>
  <c r="L157" i="14"/>
  <c r="M157" i="14"/>
  <c r="N157" i="14"/>
  <c r="O157" i="14"/>
  <c r="P157" i="14"/>
  <c r="Q157" i="14"/>
  <c r="S157" i="14"/>
  <c r="R157" i="14"/>
  <c r="R53" i="14"/>
  <c r="S53" i="14"/>
  <c r="L53" i="14"/>
  <c r="M53" i="14"/>
  <c r="N53" i="14"/>
  <c r="O53" i="14"/>
  <c r="Q53" i="14"/>
  <c r="P53" i="14"/>
  <c r="L194" i="14"/>
  <c r="N194" i="14"/>
  <c r="O194" i="14"/>
  <c r="P194" i="14"/>
  <c r="Q194" i="14"/>
  <c r="M194" i="14"/>
  <c r="R194" i="14"/>
  <c r="S194" i="14"/>
  <c r="L141" i="14"/>
  <c r="M141" i="14"/>
  <c r="N141" i="14"/>
  <c r="O141" i="14"/>
  <c r="P141" i="14"/>
  <c r="Q141" i="14"/>
  <c r="R141" i="14"/>
  <c r="S141" i="14"/>
  <c r="L153" i="14"/>
  <c r="M153" i="14"/>
  <c r="N153" i="14"/>
  <c r="O153" i="14"/>
  <c r="P153" i="14"/>
  <c r="Q153" i="14"/>
  <c r="S153" i="14"/>
  <c r="R153" i="14"/>
  <c r="Q301" i="14"/>
  <c r="R301" i="14"/>
  <c r="S301" i="14"/>
  <c r="M301" i="14"/>
  <c r="P301" i="14"/>
  <c r="L301" i="14"/>
  <c r="N301" i="14"/>
  <c r="O301" i="14"/>
  <c r="L106" i="14"/>
  <c r="M106" i="14"/>
  <c r="N106" i="14"/>
  <c r="O106" i="14"/>
  <c r="P106" i="14"/>
  <c r="Q106" i="14"/>
  <c r="R106" i="14"/>
  <c r="S106" i="14"/>
  <c r="Q247" i="14"/>
  <c r="R247" i="14"/>
  <c r="S247" i="14"/>
  <c r="L247" i="14"/>
  <c r="M247" i="14"/>
  <c r="N247" i="14"/>
  <c r="P247" i="14"/>
  <c r="O247" i="14"/>
  <c r="L134" i="14"/>
  <c r="M134" i="14"/>
  <c r="N134" i="14"/>
  <c r="O134" i="14"/>
  <c r="P134" i="14"/>
  <c r="Q134" i="14"/>
  <c r="R134" i="14"/>
  <c r="S134" i="14"/>
  <c r="L115" i="14"/>
  <c r="M115" i="14"/>
  <c r="N115" i="14"/>
  <c r="O115" i="14"/>
  <c r="P115" i="14"/>
  <c r="Q115" i="14"/>
  <c r="R115" i="14"/>
  <c r="S115" i="14"/>
  <c r="L146" i="14"/>
  <c r="M146" i="14"/>
  <c r="N146" i="14"/>
  <c r="O146" i="14"/>
  <c r="P146" i="14"/>
  <c r="Q146" i="14"/>
  <c r="R146" i="14"/>
  <c r="S146" i="14"/>
  <c r="R69" i="14"/>
  <c r="S69" i="14"/>
  <c r="L69" i="14"/>
  <c r="M69" i="14"/>
  <c r="N69" i="14"/>
  <c r="O69" i="14"/>
  <c r="P69" i="14"/>
  <c r="Q69" i="14"/>
  <c r="R12" i="14"/>
  <c r="S12" i="14"/>
  <c r="L12" i="14"/>
  <c r="M12" i="14"/>
  <c r="N12" i="14"/>
  <c r="O12" i="14"/>
  <c r="Q12" i="14"/>
  <c r="P12" i="14"/>
  <c r="R51" i="14"/>
  <c r="S51" i="14"/>
  <c r="L51" i="14"/>
  <c r="M51" i="14"/>
  <c r="N51" i="14"/>
  <c r="O51" i="14"/>
  <c r="Q51" i="14"/>
  <c r="P51" i="14"/>
  <c r="T119" i="14"/>
  <c r="T222" i="14"/>
  <c r="T43" i="14"/>
  <c r="T63" i="14"/>
  <c r="T288" i="14"/>
  <c r="T18" i="14"/>
  <c r="T330" i="14"/>
  <c r="T210" i="14"/>
  <c r="T33" i="14"/>
  <c r="T67" i="14"/>
  <c r="T341" i="14"/>
  <c r="T118" i="14"/>
  <c r="T320" i="14"/>
  <c r="T98" i="14"/>
  <c r="T236" i="14"/>
  <c r="T324" i="14"/>
  <c r="T268" i="14"/>
  <c r="T198" i="14"/>
  <c r="T20" i="14"/>
  <c r="T71" i="14"/>
  <c r="T219" i="14"/>
  <c r="T220" i="14"/>
  <c r="T168" i="14"/>
  <c r="T10" i="14"/>
  <c r="T346" i="14"/>
  <c r="T185" i="14"/>
  <c r="T212" i="14"/>
  <c r="T81" i="14"/>
  <c r="T86" i="14"/>
  <c r="T287" i="14"/>
  <c r="T272" i="14"/>
  <c r="T174" i="14"/>
  <c r="T83" i="14"/>
  <c r="T347" i="14"/>
  <c r="T333" i="14"/>
  <c r="T318" i="14"/>
  <c r="T105" i="14"/>
  <c r="T45" i="14"/>
  <c r="T211" i="14"/>
  <c r="T139" i="14"/>
  <c r="T155" i="14"/>
  <c r="T100" i="14"/>
  <c r="T97" i="14"/>
  <c r="T147" i="14"/>
  <c r="T279" i="14"/>
  <c r="T164" i="14"/>
  <c r="T133" i="14"/>
  <c r="T19" i="14"/>
  <c r="T123" i="14"/>
  <c r="T260" i="14"/>
  <c r="T261" i="14"/>
  <c r="T27" i="14"/>
  <c r="T352" i="14"/>
  <c r="T162" i="14"/>
  <c r="T166" i="14"/>
  <c r="T184" i="14"/>
  <c r="T223" i="14"/>
  <c r="T7" i="14"/>
  <c r="T264" i="14"/>
  <c r="T270" i="14"/>
  <c r="T325" i="14"/>
  <c r="T358" i="14"/>
  <c r="T12" i="14"/>
  <c r="T16" i="14"/>
  <c r="T350" i="14"/>
  <c r="T143" i="14"/>
  <c r="T108" i="14"/>
  <c r="T193" i="14"/>
  <c r="T15" i="14"/>
  <c r="T66" i="14"/>
  <c r="T54" i="14"/>
  <c r="T257" i="14"/>
  <c r="T13" i="14"/>
  <c r="T249" i="14"/>
  <c r="T335" i="14"/>
  <c r="T290" i="14"/>
  <c r="T209" i="14"/>
  <c r="T271" i="14"/>
  <c r="T180" i="14"/>
  <c r="T62" i="14"/>
  <c r="T148" i="14"/>
  <c r="T113" i="14"/>
  <c r="T296" i="14"/>
  <c r="T84" i="14"/>
  <c r="T141" i="14"/>
  <c r="T312" i="14"/>
  <c r="T199" i="14"/>
  <c r="T301" i="14"/>
  <c r="T61" i="14"/>
  <c r="T106" i="14"/>
  <c r="T202" i="14"/>
  <c r="T247" i="14"/>
  <c r="T134" i="14"/>
  <c r="T201" i="14"/>
  <c r="T115" i="14"/>
  <c r="T274" i="14"/>
  <c r="T146" i="14"/>
  <c r="T69" i="14"/>
  <c r="T354" i="14"/>
  <c r="T130" i="14"/>
  <c r="T269" i="14"/>
  <c r="T206" i="14"/>
  <c r="T276" i="14"/>
  <c r="T263" i="14"/>
  <c r="T107" i="14"/>
  <c r="T351" i="14"/>
  <c r="T181" i="14"/>
  <c r="T252" i="14"/>
  <c r="T232" i="14"/>
  <c r="T150" i="14"/>
  <c r="T102" i="14"/>
  <c r="T357" i="14"/>
  <c r="T50" i="14"/>
  <c r="T228" i="14"/>
  <c r="T127" i="14"/>
  <c r="T73" i="14"/>
  <c r="T74" i="14"/>
  <c r="T92" i="14"/>
  <c r="T154" i="14"/>
  <c r="T306" i="14"/>
  <c r="T262" i="14"/>
  <c r="T246" i="14"/>
  <c r="T122" i="14"/>
  <c r="T356" i="14"/>
  <c r="T191" i="14"/>
  <c r="T156" i="14"/>
  <c r="T286" i="14"/>
  <c r="T281" i="14"/>
  <c r="T26" i="14"/>
  <c r="T111" i="14"/>
  <c r="T284" i="14"/>
  <c r="T128" i="14"/>
  <c r="T76" i="14"/>
  <c r="T300" i="14"/>
  <c r="T75" i="14"/>
  <c r="T179" i="14"/>
  <c r="T29" i="14"/>
  <c r="T248" i="14"/>
  <c r="T313" i="14"/>
  <c r="T17" i="14"/>
  <c r="T329" i="14"/>
  <c r="T24" i="14"/>
  <c r="T348" i="14"/>
  <c r="T28" i="14"/>
  <c r="T183" i="14"/>
  <c r="T95" i="14"/>
  <c r="T9" i="14"/>
  <c r="T4" i="14"/>
  <c r="T240" i="14"/>
  <c r="T267" i="14"/>
  <c r="T231" i="14"/>
  <c r="T163" i="14"/>
  <c r="T151" i="14"/>
  <c r="T6" i="14"/>
  <c r="T229" i="14"/>
  <c r="T78" i="14"/>
  <c r="T203" i="14"/>
  <c r="T117" i="14"/>
  <c r="T82" i="14"/>
  <c r="T299" i="14"/>
  <c r="T349" i="14"/>
  <c r="T157" i="14"/>
  <c r="T114" i="14"/>
  <c r="T195" i="14"/>
  <c r="T304" i="14"/>
  <c r="T31" i="14"/>
  <c r="T189" i="14"/>
  <c r="T53" i="14"/>
  <c r="T153" i="14"/>
  <c r="T3" i="14"/>
  <c r="T194" i="14"/>
  <c r="T207" i="14"/>
  <c r="T214" i="14"/>
  <c r="T340" i="14"/>
  <c r="T142" i="14"/>
  <c r="T192" i="14"/>
  <c r="T292" i="14"/>
  <c r="T144" i="14"/>
  <c r="T65" i="14"/>
  <c r="T321" i="14"/>
  <c r="T110" i="14"/>
  <c r="T338" i="14"/>
  <c r="T238" i="14"/>
  <c r="T59" i="14"/>
  <c r="T145" i="14"/>
  <c r="T161" i="14"/>
  <c r="T298" i="14"/>
  <c r="T89" i="14"/>
  <c r="T165" i="14"/>
  <c r="T41" i="14"/>
  <c r="T328" i="14"/>
  <c r="T132" i="14"/>
  <c r="T273" i="14"/>
  <c r="T331" i="14"/>
  <c r="T302" i="14"/>
  <c r="T266" i="14"/>
  <c r="T342" i="14"/>
  <c r="T47" i="14"/>
  <c r="T182" i="14"/>
  <c r="T140" i="14"/>
  <c r="T90" i="14"/>
  <c r="T297" i="14"/>
  <c r="T25" i="14"/>
  <c r="T227" i="14"/>
  <c r="T225" i="14"/>
  <c r="T244" i="14"/>
  <c r="T196" i="14"/>
  <c r="T278" i="14"/>
  <c r="T322" i="14"/>
  <c r="T250" i="14"/>
  <c r="T309" i="14"/>
  <c r="T170" i="14"/>
  <c r="T239" i="14"/>
  <c r="T2" i="14"/>
  <c r="T101" i="14"/>
  <c r="T129" i="14"/>
  <c r="T11" i="14"/>
  <c r="T327" i="14"/>
  <c r="T235" i="14"/>
  <c r="T213" i="14"/>
  <c r="T64" i="14"/>
  <c r="T208" i="14"/>
  <c r="T14" i="14"/>
  <c r="T345" i="14"/>
  <c r="T291" i="14"/>
  <c r="T131" i="14"/>
  <c r="T158" i="14"/>
  <c r="T311" i="14"/>
  <c r="T353" i="14"/>
  <c r="T226" i="14"/>
  <c r="T60" i="14"/>
  <c r="T197" i="14"/>
  <c r="T72" i="14"/>
  <c r="T289" i="14"/>
  <c r="T35" i="14"/>
  <c r="T173" i="14"/>
  <c r="T120" i="14"/>
  <c r="T245" i="14"/>
  <c r="T205" i="14"/>
  <c r="T204" i="14"/>
  <c r="T339" i="14"/>
  <c r="T282" i="14"/>
  <c r="T241" i="14"/>
  <c r="T68" i="14"/>
  <c r="T216" i="14"/>
  <c r="T233" i="14"/>
  <c r="T40" i="14"/>
  <c r="T5" i="14"/>
  <c r="T80" i="14"/>
  <c r="T218" i="14"/>
  <c r="T138" i="14"/>
  <c r="T224" i="14"/>
  <c r="T187" i="14"/>
  <c r="T160" i="14"/>
  <c r="T36" i="14"/>
  <c r="T87" i="14"/>
  <c r="T237" i="14"/>
  <c r="T70" i="14"/>
  <c r="T285" i="14"/>
  <c r="T344" i="14"/>
  <c r="T52" i="14"/>
  <c r="T275" i="14"/>
  <c r="T22" i="14"/>
  <c r="T280" i="14"/>
  <c r="T310" i="14"/>
  <c r="T256" i="14"/>
  <c r="T175" i="14"/>
  <c r="T355" i="14"/>
  <c r="T8" i="14"/>
  <c r="T49" i="14"/>
  <c r="T265" i="14"/>
  <c r="T254" i="14"/>
  <c r="T317" i="14"/>
  <c r="T307" i="14"/>
  <c r="T186" i="14"/>
  <c r="T46" i="14"/>
  <c r="T21" i="14"/>
  <c r="T88" i="14"/>
  <c r="T343" i="14"/>
  <c r="T91" i="14"/>
  <c r="T44" i="14"/>
  <c r="T152" i="14"/>
  <c r="T316" i="14"/>
  <c r="T217" i="14"/>
  <c r="T103" i="14"/>
  <c r="T58" i="14"/>
  <c r="T251" i="14"/>
  <c r="T188" i="14"/>
  <c r="T234" i="14"/>
  <c r="T177" i="14"/>
  <c r="T308" i="14"/>
  <c r="T334" i="14"/>
  <c r="T116" i="14"/>
  <c r="T255" i="14"/>
  <c r="T79" i="14"/>
  <c r="T23" i="14"/>
  <c r="T172" i="14"/>
  <c r="T42" i="14"/>
  <c r="T96" i="14"/>
  <c r="T93" i="14"/>
  <c r="T126" i="14"/>
  <c r="T336" i="14"/>
  <c r="T32" i="14"/>
  <c r="T57" i="14"/>
  <c r="T305" i="14"/>
  <c r="T30" i="14"/>
  <c r="T215" i="14"/>
  <c r="T39" i="14"/>
  <c r="T315" i="14"/>
  <c r="T149" i="14"/>
  <c r="T104" i="14"/>
  <c r="T137" i="14"/>
  <c r="T167" i="14"/>
  <c r="T34" i="14"/>
  <c r="T259" i="14"/>
  <c r="T323" i="14"/>
  <c r="T124" i="14"/>
  <c r="T221" i="14"/>
  <c r="T293" i="14"/>
  <c r="T295" i="14"/>
  <c r="T337" i="14"/>
  <c r="T135" i="14"/>
  <c r="T190" i="14"/>
  <c r="T243" i="14"/>
  <c r="T38" i="14"/>
  <c r="T326" i="14"/>
  <c r="T48" i="14"/>
  <c r="T99" i="14"/>
  <c r="T125" i="14"/>
  <c r="T85" i="14"/>
  <c r="T121" i="14"/>
  <c r="T319" i="14"/>
  <c r="T159" i="14"/>
  <c r="T176" i="14"/>
  <c r="T77" i="14"/>
  <c r="T253" i="14"/>
  <c r="T178" i="14"/>
  <c r="T94" i="14"/>
  <c r="T314" i="14" l="1"/>
</calcChain>
</file>

<file path=xl/sharedStrings.xml><?xml version="1.0" encoding="utf-8"?>
<sst xmlns="http://schemas.openxmlformats.org/spreadsheetml/2006/main" count="380" uniqueCount="380">
  <si>
    <t>Etnedal</t>
  </si>
  <si>
    <t>Vindafjord</t>
  </si>
  <si>
    <t>Sør-Varanger</t>
  </si>
  <si>
    <t>Jordbruksareal</t>
  </si>
  <si>
    <t>Bebygd</t>
  </si>
  <si>
    <t>J+B</t>
  </si>
  <si>
    <t>10% av øk</t>
  </si>
  <si>
    <t>Kartleggingsareal</t>
  </si>
  <si>
    <t>ØK-areal</t>
  </si>
  <si>
    <t>Totalt</t>
  </si>
  <si>
    <t>Fylke</t>
  </si>
  <si>
    <t>Kommune nummer</t>
  </si>
  <si>
    <t>Kommune navn</t>
  </si>
  <si>
    <t>Horten</t>
  </si>
  <si>
    <t>Færder</t>
  </si>
  <si>
    <t>Indre Fosen</t>
  </si>
  <si>
    <t>Totalt før makspris</t>
  </si>
  <si>
    <t>Oslo kommune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</si>
  <si>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</si>
  <si>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</si>
  <si>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</si>
  <si>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</si>
  <si>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</si>
  <si>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</si>
  <si>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</si>
  <si>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</si>
  <si>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</si>
  <si>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</si>
  <si>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</si>
  <si>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</si>
  <si>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</si>
  <si>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</si>
  <si>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</si>
  <si>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</si>
  <si>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</si>
  <si>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</si>
  <si>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</si>
  <si>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</si>
  <si>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</si>
  <si>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</si>
  <si>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Kristiansund</t>
  </si>
  <si>
    <t>Molde</t>
  </si>
  <si>
    <t>Ålesund</t>
  </si>
  <si>
    <t>Vanylven</t>
  </si>
  <si>
    <t>Sande</t>
  </si>
  <si>
    <t>Herøy (M. og R.)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</si>
  <si>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</si>
  <si>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</si>
  <si>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</si>
  <si>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</si>
  <si>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</si>
  <si>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</si>
  <si>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</si>
  <si>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</si>
  <si>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</si>
  <si>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</si>
  <si>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</si>
  <si>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</si>
  <si>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</si>
  <si>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</si>
  <si>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</si>
  <si>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</si>
  <si>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</si>
  <si>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</si>
  <si>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</si>
  <si>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</si>
  <si>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Bodø</t>
  </si>
  <si>
    <t>Narvik</t>
  </si>
  <si>
    <t>Bindal</t>
  </si>
  <si>
    <t>Sømna</t>
  </si>
  <si>
    <t>Brønnøy</t>
  </si>
  <si>
    <t>Vega</t>
  </si>
  <si>
    <t>Vevelstad</t>
  </si>
  <si>
    <t>Herøy (Nordl.)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</si>
  <si>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</si>
  <si>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</si>
  <si>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</si>
  <si>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</si>
  <si>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</si>
  <si>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</si>
  <si>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</si>
  <si>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</si>
  <si>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</si>
  <si>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</si>
  <si>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</si>
  <si>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</si>
  <si>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</si>
  <si>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</si>
  <si>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</si>
  <si>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</si>
  <si>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Fauske-Fuossko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</si>
  <si>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</si>
  <si>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</si>
  <si>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</si>
  <si>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</si>
  <si>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</si>
  <si>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</si>
  <si>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</si>
  <si>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</si>
  <si>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</si>
  <si>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</si>
  <si>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Bø</t>
  </si>
  <si>
    <t>Øksnes</t>
  </si>
  <si>
    <t>Sortland</t>
  </si>
  <si>
    <t>Andøy</t>
  </si>
  <si>
    <t>Moskenes</t>
  </si>
  <si>
    <t>Hamarøy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</si>
  <si>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</si>
  <si>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</si>
  <si>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</si>
  <si>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</si>
  <si>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</si>
  <si>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</si>
  <si>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</si>
  <si>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</si>
  <si>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</si>
  <si>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</si>
  <si>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</si>
  <si>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</si>
  <si>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</si>
  <si>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</si>
  <si>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</si>
  <si>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</si>
  <si>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</si>
  <si>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</si>
  <si>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</si>
  <si>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</si>
  <si>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</si>
  <si>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</si>
  <si>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</si>
  <si>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</si>
  <si>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</si>
  <si>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</si>
  <si>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</si>
  <si>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</si>
  <si>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</si>
  <si>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Eidsvoll</t>
  </si>
  <si>
    <t>Nannestad</t>
  </si>
  <si>
    <t>Hurdal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</si>
  <si>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</si>
  <si>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</si>
  <si>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</si>
  <si>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</si>
  <si>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</si>
  <si>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</si>
  <si>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</si>
  <si>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</si>
  <si>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</si>
  <si>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</si>
  <si>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</si>
  <si>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</si>
  <si>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</si>
  <si>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</si>
  <si>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</si>
  <si>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</si>
  <si>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</si>
  <si>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</si>
  <si>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</si>
  <si>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</si>
  <si>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</si>
  <si>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</si>
  <si>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</si>
  <si>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</si>
  <si>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</si>
  <si>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</si>
  <si>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</si>
  <si>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</si>
  <si>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</si>
  <si>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</si>
  <si>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</si>
  <si>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</si>
  <si>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</si>
  <si>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</si>
  <si>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</si>
  <si>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</si>
  <si>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</si>
  <si>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</si>
  <si>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</si>
  <si>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</si>
  <si>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</si>
  <si>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</si>
  <si>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</si>
  <si>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</si>
  <si>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</si>
  <si>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</si>
  <si>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</si>
  <si>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</si>
  <si>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</si>
  <si>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</si>
  <si>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</si>
  <si>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</si>
  <si>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</si>
  <si>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</si>
  <si>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</si>
  <si>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</si>
  <si>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Nord-Aurdal</t>
  </si>
  <si>
    <t>Vestre Slidre</t>
  </si>
  <si>
    <t>Øystre Slidre</t>
  </si>
  <si>
    <t>Vang</t>
  </si>
  <si>
    <t>Holmestrand</t>
  </si>
  <si>
    <t>Tønsberg</t>
  </si>
  <si>
    <t>Sandefjord</t>
  </si>
  <si>
    <t>Larvik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</si>
  <si>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</si>
  <si>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</si>
  <si>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</si>
  <si>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</si>
  <si>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</si>
  <si>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</si>
  <si>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</si>
  <si>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</si>
  <si>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</si>
  <si>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</si>
  <si>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</si>
  <si>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</si>
  <si>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</si>
  <si>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</si>
  <si>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</si>
  <si>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</si>
  <si>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</si>
  <si>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</si>
  <si>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</si>
  <si>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</si>
  <si>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</si>
  <si>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</si>
  <si>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</si>
  <si>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</si>
  <si>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</si>
  <si>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</si>
  <si>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</si>
  <si>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</si>
  <si>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</si>
  <si>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</si>
  <si>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</si>
  <si>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</si>
  <si>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</si>
  <si>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</si>
  <si>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</si>
  <si>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</si>
  <si>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</si>
  <si>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</si>
  <si>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</si>
  <si>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</si>
  <si>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</si>
  <si>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</si>
  <si>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</si>
  <si>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</si>
  <si>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</si>
  <si>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</si>
  <si>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</si>
  <si>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</si>
  <si>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</si>
  <si>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</si>
  <si>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</si>
  <si>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</si>
  <si>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</si>
  <si>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</si>
  <si>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</si>
  <si>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</si>
  <si>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</si>
  <si>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</si>
  <si>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</si>
  <si>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</si>
  <si>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</si>
  <si>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</si>
  <si>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</si>
  <si>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</si>
  <si>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</si>
  <si>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</si>
  <si>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</si>
  <si>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</si>
  <si>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</si>
  <si>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</si>
  <si>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</si>
  <si>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</si>
  <si>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</si>
  <si>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</si>
  <si>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</si>
  <si>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</si>
  <si>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</si>
  <si>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</si>
  <si>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</si>
  <si>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</si>
  <si>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</si>
  <si>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</si>
  <si>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</si>
  <si>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</si>
  <si>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</si>
  <si>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</si>
  <si>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</si>
  <si>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</si>
  <si>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</si>
  <si>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</si>
  <si>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</si>
  <si>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</si>
  <si>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</si>
  <si>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</si>
  <si>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</si>
  <si>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</si>
  <si>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</si>
  <si>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</si>
  <si>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</si>
  <si>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</si>
  <si>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</si>
  <si>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</si>
  <si>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</si>
  <si>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</si>
  <si>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</si>
  <si>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Lierne</t>
  </si>
  <si>
    <t>Raarvihke - Røyrvik</t>
  </si>
  <si>
    <t>Namsskogan</t>
  </si>
  <si>
    <t>Grong</t>
  </si>
  <si>
    <t>Høylandet</t>
  </si>
  <si>
    <t>Overhalla</t>
  </si>
  <si>
    <t>Flatanger</t>
  </si>
  <si>
    <t>Leka</t>
  </si>
  <si>
    <t>Inderøy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</si>
  <si>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</si>
  <si>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</si>
  <si>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</si>
  <si>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</si>
  <si>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</si>
  <si>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</si>
  <si>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</si>
  <si>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</si>
  <si>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</si>
  <si>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</si>
  <si>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</si>
  <si>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</si>
  <si>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</si>
  <si>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</si>
  <si>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</si>
  <si>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</si>
  <si>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Loabák - 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</si>
  <si>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</si>
  <si>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</si>
  <si>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</si>
  <si>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</si>
  <si>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</si>
  <si>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</si>
  <si>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</si>
  <si>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</si>
  <si>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</si>
  <si>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Skjervøy</t>
  </si>
  <si>
    <t>Nordreisa</t>
  </si>
  <si>
    <t>Kvænangen</t>
  </si>
  <si>
    <t>Loppa</t>
  </si>
  <si>
    <t>Hasvik</t>
  </si>
  <si>
    <t>Måsøy</t>
  </si>
  <si>
    <t>Nordkapp</t>
  </si>
  <si>
    <t>Lebesby</t>
  </si>
  <si>
    <t>Gamvik</t>
  </si>
  <si>
    <t>Berlevåg</t>
  </si>
  <si>
    <t>Deatnu-Tana</t>
  </si>
  <si>
    <t>Unjárga-Nesseby</t>
  </si>
  <si>
    <t>Båtsfjord</t>
  </si>
  <si>
    <t>Jordbruk og bebygd større enn 10% av ØK-arealet (jf, Kostnadsdelingsnormen kap. 3.4.6.5)</t>
  </si>
  <si>
    <t>Haram</t>
  </si>
  <si>
    <t>* Arealtall for kommunene er sist oppdatert i 2024, basert på AR5 for 2023</t>
  </si>
  <si>
    <t xml:space="preserve">* ØK-areal er sist oppdatert i 2024, basert på AR5 for 2023. </t>
  </si>
  <si>
    <t>Våler</t>
  </si>
  <si>
    <t>Nes</t>
  </si>
  <si>
    <t>Nesbyen</t>
  </si>
  <si>
    <t>Våler (Innlandet)</t>
  </si>
  <si>
    <t>Snåase - Snåsa</t>
  </si>
  <si>
    <t>Harstad</t>
  </si>
  <si>
    <t>Storfjord - Omasvuotna - Omasvuono</t>
  </si>
  <si>
    <t>Gáivuotna - Kåfjord - Kaivuono</t>
  </si>
  <si>
    <t>Kárásjohka - Karasjok</t>
  </si>
  <si>
    <t>Guovdageaidnu - Kautokeino</t>
  </si>
  <si>
    <t>Porsanger - Porsángu - Porsanki </t>
  </si>
  <si>
    <t>Kostnad per km2 for periodisk ajourhold (per 2024)</t>
  </si>
  <si>
    <t>V (1,43%)</t>
  </si>
  <si>
    <t>E (2,86%)</t>
  </si>
  <si>
    <t>K (19,05%)</t>
  </si>
  <si>
    <t>S (10,48%)</t>
  </si>
  <si>
    <t>T (2,86%)</t>
  </si>
  <si>
    <t>FK (2,31 %)</t>
  </si>
  <si>
    <t>NVE (3,85%)</t>
  </si>
  <si>
    <t>L (57,16%)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</si>
</sst>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.0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Border="0" applyAlignment="0"/>
  </cellStyleXfs>
  <cellXfs count="49">
    <xf numFmtId="0" fontId="0" fillId="0" borderId="0" xfId="0"/>
    <xf numFmtId="0" fontId="0" fillId="0" borderId="1" xfId="0" applyBorder="1" applyAlignment="1">
      <alignment wrapText="1"/>
    </xf>
    <xf numFmtId="164" fontId="0" fillId="0" borderId="0" xfId="0" applyNumberFormat="1"/>
    <xf numFmtId="49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3" fontId="0" fillId="0" borderId="2" xfId="0" applyNumberFormat="1" applyBorder="1"/>
    <xf numFmtId="165" fontId="0" fillId="0" borderId="2" xfId="0" applyNumberFormat="1" applyBorder="1"/>
    <xf numFmtId="2" fontId="0" fillId="0" borderId="2" xfId="0" applyNumberFormat="1" applyBorder="1"/>
    <xf numFmtId="165" fontId="0" fillId="0" borderId="3" xfId="0" applyNumberFormat="1" applyBorder="1"/>
    <xf numFmtId="2" fontId="0" fillId="0" borderId="3" xfId="0" applyNumberFormat="1" applyBorder="1"/>
    <xf numFmtId="3" fontId="0" fillId="0" borderId="3" xfId="0" applyNumberFormat="1" applyBorder="1"/>
    <xf numFmtId="165" fontId="0" fillId="0" borderId="4" xfId="0" applyNumberFormat="1" applyBorder="1"/>
    <xf numFmtId="2" fontId="0" fillId="0" borderId="4" xfId="0" applyNumberFormat="1" applyBorder="1"/>
    <xf numFmtId="0" fontId="0" fillId="0" borderId="1" xfId="0" applyBorder="1"/>
    <xf numFmtId="0" fontId="0" fillId="0" borderId="7" xfId="0" applyBorder="1"/>
    <xf numFmtId="3" fontId="0" fillId="0" borderId="5" xfId="0" applyNumberFormat="1" applyBorder="1"/>
    <xf numFmtId="165" fontId="0" fillId="0" borderId="0" xfId="0" applyNumberFormat="1"/>
    <xf numFmtId="2" fontId="0" fillId="0" borderId="0" xfId="0" applyNumberFormat="1"/>
    <xf numFmtId="3" fontId="0" fillId="0" borderId="0" xfId="0" applyNumberFormat="1"/>
    <xf numFmtId="2" fontId="3" fillId="0" borderId="6" xfId="0" applyNumberFormat="1" applyFont="1" applyBorder="1"/>
    <xf numFmtId="2" fontId="3" fillId="0" borderId="0" xfId="0" applyNumberFormat="1" applyFont="1"/>
    <xf numFmtId="2" fontId="0" fillId="0" borderId="6" xfId="0" applyNumberFormat="1" applyBorder="1"/>
    <xf numFmtId="2" fontId="1" fillId="0" borderId="0" xfId="0" applyNumberFormat="1" applyFont="1"/>
    <xf numFmtId="0" fontId="1" fillId="0" borderId="0" xfId="0" applyFont="1"/>
    <xf numFmtId="164" fontId="1" fillId="2" borderId="8" xfId="0" applyNumberFormat="1" applyFont="1" applyFill="1" applyBorder="1" applyAlignment="1">
      <alignment vertical="top" textRotation="180"/>
    </xf>
    <xf numFmtId="49" fontId="1" fillId="2" borderId="8" xfId="0" applyNumberFormat="1" applyFont="1" applyFill="1" applyBorder="1" applyAlignment="1">
      <alignment vertical="top" textRotation="180"/>
    </xf>
    <xf numFmtId="2" fontId="1" fillId="2" borderId="8" xfId="0" applyNumberFormat="1" applyFont="1" applyFill="1" applyBorder="1" applyAlignment="1">
      <alignment vertical="top" textRotation="180"/>
    </xf>
    <xf numFmtId="165" fontId="1" fillId="3" borderId="8" xfId="0" applyNumberFormat="1" applyFont="1" applyFill="1" applyBorder="1" applyAlignment="1">
      <alignment vertical="top" textRotation="180" wrapText="1"/>
    </xf>
    <xf numFmtId="0" fontId="1" fillId="3" borderId="8" xfId="0" applyFont="1" applyFill="1" applyBorder="1" applyAlignment="1">
      <alignment vertical="top" textRotation="180" wrapText="1"/>
    </xf>
    <xf numFmtId="2" fontId="1" fillId="2" borderId="8" xfId="0" applyNumberFormat="1" applyFont="1" applyFill="1" applyBorder="1" applyAlignment="1">
      <alignment vertical="top" textRotation="180" wrapText="1"/>
    </xf>
    <xf numFmtId="0" fontId="2" fillId="2" borderId="8" xfId="0" applyFont="1" applyFill="1" applyBorder="1" applyAlignment="1">
      <alignment textRotation="180" wrapText="1"/>
    </xf>
    <xf numFmtId="2" fontId="3" fillId="0" borderId="2" xfId="0" applyNumberFormat="1" applyFont="1" applyBorder="1"/>
    <xf numFmtId="164" fontId="0" fillId="0" borderId="2" xfId="0" applyNumberFormat="1" applyBorder="1"/>
    <xf numFmtId="2" fontId="3" fillId="0" borderId="3" xfId="0" applyNumberFormat="1" applyFont="1" applyBorder="1"/>
    <xf numFmtId="2" fontId="3" fillId="0" borderId="4" xfId="0" applyNumberFormat="1" applyFont="1" applyBorder="1"/>
    <xf numFmtId="2" fontId="1" fillId="0" borderId="4" xfId="0" applyNumberFormat="1" applyFont="1" applyBorder="1"/>
    <xf numFmtId="165" fontId="1" fillId="0" borderId="4" xfId="0" applyNumberFormat="1" applyFont="1" applyBorder="1"/>
    <xf numFmtId="49" fontId="1" fillId="0" borderId="0" xfId="0" applyNumberFormat="1" applyFont="1"/>
    <xf numFmtId="3" fontId="0" fillId="2" borderId="8" xfId="0" applyNumberFormat="1" applyFill="1" applyBorder="1" applyAlignment="1">
      <alignment horizontal="center" vertical="center" wrapText="1"/>
    </xf>
    <xf numFmtId="2" fontId="1" fillId="0" borderId="2" xfId="0" applyNumberFormat="1" applyFont="1" applyBorder="1"/>
    <xf numFmtId="164" fontId="0" fillId="0" borderId="3" xfId="0" applyNumberFormat="1" applyBorder="1"/>
    <xf numFmtId="164" fontId="0" fillId="0" borderId="4" xfId="0" applyNumberFormat="1" applyBorder="1"/>
    <xf numFmtId="3" fontId="0" fillId="0" borderId="4" xfId="0" applyNumberFormat="1" applyBorder="1"/>
    <xf numFmtId="164" fontId="1" fillId="0" borderId="4" xfId="0" applyNumberFormat="1" applyFont="1" applyBorder="1"/>
    <xf numFmtId="0" fontId="1" fillId="0" borderId="4" xfId="0" applyFont="1" applyBorder="1"/>
    <xf numFmtId="3" fontId="1" fillId="0" borderId="4" xfId="0" applyNumberFormat="1" applyFont="1" applyBorder="1"/>
    <xf numFmtId="3" fontId="1" fillId="0" borderId="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514269F2-52E9-4EDC-9C96-ABEB62D67B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141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F359" sqref="F359"/>
    </sheetView>
  </sheetViews>
  <sheetFormatPr baseColWidth="10" defaultRowHeight="12.5" x14ac:dyDescent="0.25"/>
  <cols>
    <col min="1" max="1" width="5.1796875" style="2" customWidth="1"/>
    <col min="2" max="2" width="5.81640625" style="3" customWidth="1"/>
    <col min="3" max="3" width="24.26953125" style="3" bestFit="1" customWidth="1"/>
    <col min="4" max="4" width="8.54296875" style="23" bestFit="1" customWidth="1"/>
    <col min="5" max="5" width="7.54296875" style="23" bestFit="1" customWidth="1"/>
    <col min="6" max="6" width="9.54296875" style="21" bestFit="1" customWidth="1"/>
    <col min="7" max="7" width="5.7265625" style="8" customWidth="1"/>
    <col min="8" max="8" width="6.7265625" style="4" customWidth="1"/>
    <col min="9" max="9" width="7.7265625" style="9" customWidth="1"/>
    <col min="10" max="10" width="9.1796875" style="4" customWidth="1"/>
    <col min="11" max="11" width="7.7265625" style="4" customWidth="1"/>
    <col min="12" max="12" width="9.1796875" style="7" customWidth="1"/>
    <col min="13" max="13" width="10.453125" style="7" customWidth="1"/>
    <col min="14" max="14" width="10.54296875" style="7" bestFit="1" customWidth="1"/>
    <col min="15" max="15" width="10.36328125" style="7" customWidth="1"/>
    <col min="16" max="16" width="9.54296875" style="7" customWidth="1"/>
    <col min="17" max="17" width="10.81640625" style="17" customWidth="1"/>
    <col min="18" max="18" width="12" style="17" bestFit="1" customWidth="1"/>
    <col min="19" max="19" width="10.90625" style="17" customWidth="1"/>
    <col min="20" max="20" width="12" style="17" customWidth="1"/>
    <col min="21" max="21" width="12.81640625" style="7" customWidth="1"/>
    <col min="23" max="23" width="12.54296875" style="19" bestFit="1" customWidth="1"/>
    <col min="24" max="24" width="11.453125" style="19"/>
    <col min="25" max="25" width="16.7265625" style="24" bestFit="1" customWidth="1"/>
  </cols>
  <sheetData>
    <row r="1" spans="1:42" s="1" customFormat="1" ht="102.75" customHeight="1" thickBot="1" x14ac:dyDescent="0.3">
      <c r="A1" s="26" t="s">
        <v>10</v>
      </c>
      <c r="B1" s="27" t="s">
        <v>11</v>
      </c>
      <c r="C1" s="27" t="s">
        <v>12</v>
      </c>
      <c r="D1" s="28" t="s">
        <v>3</v>
      </c>
      <c r="E1" s="28" t="s">
        <v>4</v>
      </c>
      <c r="F1" s="28" t="s">
        <v>8</v>
      </c>
      <c r="G1" s="29" t="s">
        <v>5</v>
      </c>
      <c r="H1" s="30" t="s">
        <v>6</v>
      </c>
      <c r="I1" s="31" t="s">
        <v>7</v>
      </c>
      <c r="J1" s="32" t="s">
        <v>356</v>
      </c>
      <c r="K1" s="32" t="s">
        <v>371</v>
      </c>
      <c r="L1" s="48" t="s">
        <v>372</v>
      </c>
      <c r="M1" s="48" t="s">
        <v>373</v>
      </c>
      <c r="N1" s="48" t="s">
        <v>374</v>
      </c>
      <c r="O1" s="48" t="s">
        <v>375</v>
      </c>
      <c r="P1" s="48" t="s">
        <v>376</v>
      </c>
      <c r="Q1" s="48" t="s">
        <v>377</v>
      </c>
      <c r="R1" s="48" t="s">
        <v>378</v>
      </c>
      <c r="S1" s="48" t="s">
        <v>379</v>
      </c>
      <c r="T1" s="40" t="s">
        <v>16</v>
      </c>
      <c r="U1" s="40" t="s">
        <v>9</v>
      </c>
      <c r="V1"/>
      <c r="W1" s="19"/>
      <c r="X1" s="19"/>
      <c r="Y1" s="24"/>
      <c r="Z1"/>
      <c r="AA1"/>
      <c r="AB1" s="25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42" ht="13" thickBot="1" x14ac:dyDescent="0.3">
      <c r="A2" s="43">
        <v>3</v>
      </c>
      <c r="B2" s="6">
        <v>301</v>
      </c>
      <c r="C2" s="14" t="s">
        <v>17</v>
      </c>
      <c r="D2" s="14">
        <v>9.6047728879865204</v>
      </c>
      <c r="E2" s="13">
        <v>97.5415058760872</v>
      </c>
      <c r="F2" s="36">
        <v>454.38239272195204</v>
      </c>
      <c r="G2" s="13">
        <f>(D2+E2)</f>
        <v>107.14627876407371</v>
      </c>
      <c r="H2" s="13">
        <f t="shared" ref="H2:H66" si="0">F2*0.1</f>
        <v>45.438239272195204</v>
      </c>
      <c r="I2" s="14">
        <f t="shared" ref="I2:I66" si="1">IF(G2&gt;=H2,F2,G2*10)</f>
        <v>454.38239272195204</v>
      </c>
      <c r="J2" s="6" t="str">
        <f t="shared" ref="J2:J66" si="2">IF(G2&gt;=H2,"JA","Nei")</f>
        <v>JA</v>
      </c>
      <c r="K2" s="6">
        <f>IF(I2&gt;200,1070,1320)</f>
        <v>1070</v>
      </c>
      <c r="L2" s="44">
        <f>U2*0.0143</f>
        <v>6952.5049910385878</v>
      </c>
      <c r="M2" s="44">
        <f>U2*0.0286</f>
        <v>13905.009982077176</v>
      </c>
      <c r="N2" s="44">
        <f>U2*0.1905</f>
        <v>92619.035020479088</v>
      </c>
      <c r="O2" s="44">
        <f>U2*0.1048</f>
        <v>50952.623990268818</v>
      </c>
      <c r="P2" s="44">
        <f>U2*0.0286</f>
        <v>13905.009982077176</v>
      </c>
      <c r="Q2" s="44">
        <f>U2*0.0231</f>
        <v>11230.969600908487</v>
      </c>
      <c r="R2" s="44">
        <f>U2*0.0385</f>
        <v>18718.282668180815</v>
      </c>
      <c r="S2" s="44">
        <f>U2*0.5716</f>
        <v>277905.72397745855</v>
      </c>
      <c r="T2" s="44">
        <f>K2*I2</f>
        <v>486189.16021248867</v>
      </c>
      <c r="U2" s="44">
        <f>IF(K2=1070,IF(K2*I2&gt;1200000,1200000,K2*I2),IF(K2*I2&gt;214000,214000,K2*I2))</f>
        <v>486189.16021248867</v>
      </c>
      <c r="V2" s="20"/>
      <c r="AB2" s="19"/>
      <c r="AC2" s="19"/>
    </row>
    <row r="3" spans="1:42" ht="13" thickBot="1" x14ac:dyDescent="0.3">
      <c r="A3" s="42">
        <v>11</v>
      </c>
      <c r="B3" s="5">
        <v>1101</v>
      </c>
      <c r="C3" s="11" t="s">
        <v>18</v>
      </c>
      <c r="D3" s="11">
        <v>53.609542126603799</v>
      </c>
      <c r="E3" s="10">
        <v>8.6152918542200307</v>
      </c>
      <c r="F3" s="35">
        <v>434.879347408336</v>
      </c>
      <c r="G3" s="10">
        <f t="shared" ref="G3:G67" si="3">(D3+E3)</f>
        <v>62.224833980823831</v>
      </c>
      <c r="H3" s="10">
        <f t="shared" si="0"/>
        <v>43.487934740833602</v>
      </c>
      <c r="I3" s="11">
        <f t="shared" si="1"/>
        <v>434.879347408336</v>
      </c>
      <c r="J3" s="5" t="str">
        <f t="shared" si="2"/>
        <v>JA</v>
      </c>
      <c r="K3" s="5">
        <f t="shared" ref="K3:K67" si="4">IF(I3&gt;200,1070,1320)</f>
        <v>1070</v>
      </c>
      <c r="L3" s="44">
        <f>U3*0.0143</f>
        <v>6654.088894694949</v>
      </c>
      <c r="M3" s="44">
        <f>U3*0.0286</f>
        <v>13308.177789389898</v>
      </c>
      <c r="N3" s="44">
        <f>U3*0.1905</f>
        <v>88643.631778978175</v>
      </c>
      <c r="O3" s="44">
        <f>U3*0.1048</f>
        <v>48765.630500981169</v>
      </c>
      <c r="P3" s="44">
        <f>U3*0.0286</f>
        <v>13308.177789389898</v>
      </c>
      <c r="Q3" s="44">
        <f>U3*0.0231</f>
        <v>10748.91282989184</v>
      </c>
      <c r="R3" s="44">
        <f>U3*0.0385</f>
        <v>17914.854716486399</v>
      </c>
      <c r="S3" s="44">
        <f>U3*0.5716</f>
        <v>265977.42742710718</v>
      </c>
      <c r="T3" s="12">
        <f t="shared" ref="T3:T67" si="5">K3*I3</f>
        <v>465320.90172691952</v>
      </c>
      <c r="U3" s="12">
        <f t="shared" ref="U3:U67" si="6">IF(K3=1070,IF(K3*I3&gt;1200000,1200000,K3*I3),IF(K3*I3&gt;214000,214000,K3*I3))</f>
        <v>465320.90172691952</v>
      </c>
      <c r="V3" s="20"/>
      <c r="AB3" s="19"/>
      <c r="AC3" s="19"/>
    </row>
    <row r="4" spans="1:42" ht="13" thickBot="1" x14ac:dyDescent="0.3">
      <c r="A4" s="34">
        <v>11</v>
      </c>
      <c r="B4" s="4">
        <v>1103</v>
      </c>
      <c r="C4" s="9" t="s">
        <v>19</v>
      </c>
      <c r="D4" s="9">
        <v>93.911374293210301</v>
      </c>
      <c r="E4" s="8">
        <v>39.9533934663312</v>
      </c>
      <c r="F4" s="33">
        <v>263.88208182099902</v>
      </c>
      <c r="G4" s="8">
        <f t="shared" si="3"/>
        <v>133.86476775954151</v>
      </c>
      <c r="H4" s="8">
        <f t="shared" si="0"/>
        <v>26.388208182099902</v>
      </c>
      <c r="I4" s="9">
        <f t="shared" si="1"/>
        <v>263.88208182099902</v>
      </c>
      <c r="J4" s="4" t="str">
        <f t="shared" si="2"/>
        <v>JA</v>
      </c>
      <c r="K4" s="4">
        <f t="shared" si="4"/>
        <v>1070</v>
      </c>
      <c r="L4" s="44">
        <f t="shared" ref="L4:L67" si="7">U4*0.0143</f>
        <v>4037.6597339431059</v>
      </c>
      <c r="M4" s="44">
        <f t="shared" ref="M4:M67" si="8">U4*0.0286</f>
        <v>8075.3194678862119</v>
      </c>
      <c r="N4" s="44">
        <f t="shared" ref="N4:N67" si="9">U4*0.1905</f>
        <v>53788.404147983339</v>
      </c>
      <c r="O4" s="44">
        <f t="shared" ref="O4:O67" si="10">U4*0.1048</f>
        <v>29590.681127079548</v>
      </c>
      <c r="P4" s="44">
        <f t="shared" ref="P4:P67" si="11">U4*0.0286</f>
        <v>8075.3194678862119</v>
      </c>
      <c r="Q4" s="44">
        <f t="shared" ref="Q4:Q67" si="12">U4*0.0231</f>
        <v>6522.3734163696327</v>
      </c>
      <c r="R4" s="44">
        <f t="shared" ref="R4:R67" si="13">U4*0.0385</f>
        <v>10870.622360616055</v>
      </c>
      <c r="S4" s="44">
        <f t="shared" ref="S4:S67" si="14">U4*0.5716</f>
        <v>161393.44782670485</v>
      </c>
      <c r="T4" s="7">
        <f t="shared" si="5"/>
        <v>282353.82754846895</v>
      </c>
      <c r="U4" s="7">
        <f t="shared" si="6"/>
        <v>282353.82754846895</v>
      </c>
      <c r="V4" s="20"/>
      <c r="AB4" s="19"/>
      <c r="AC4" s="19"/>
    </row>
    <row r="5" spans="1:42" ht="13" thickBot="1" x14ac:dyDescent="0.3">
      <c r="A5" s="34">
        <v>11</v>
      </c>
      <c r="B5" s="4">
        <v>1106</v>
      </c>
      <c r="C5" s="9" t="s">
        <v>20</v>
      </c>
      <c r="D5" s="9">
        <v>9.3141863362544299</v>
      </c>
      <c r="E5" s="8">
        <v>12.932198316444499</v>
      </c>
      <c r="F5" s="33">
        <v>73.059816987817413</v>
      </c>
      <c r="G5" s="8">
        <f t="shared" si="3"/>
        <v>22.246384652698929</v>
      </c>
      <c r="H5" s="8">
        <f t="shared" si="0"/>
        <v>7.3059816987817419</v>
      </c>
      <c r="I5" s="9">
        <f t="shared" si="1"/>
        <v>73.059816987817413</v>
      </c>
      <c r="J5" s="4" t="str">
        <f t="shared" si="2"/>
        <v>JA</v>
      </c>
      <c r="K5" s="4">
        <f t="shared" si="4"/>
        <v>1320</v>
      </c>
      <c r="L5" s="44">
        <f t="shared" si="7"/>
        <v>1379.0771054620416</v>
      </c>
      <c r="M5" s="44">
        <f t="shared" si="8"/>
        <v>2758.1542109240831</v>
      </c>
      <c r="N5" s="44">
        <f t="shared" si="9"/>
        <v>18371.621579756567</v>
      </c>
      <c r="O5" s="44">
        <f t="shared" si="10"/>
        <v>10106.80284282671</v>
      </c>
      <c r="P5" s="44">
        <f t="shared" si="11"/>
        <v>2758.1542109240831</v>
      </c>
      <c r="Q5" s="44">
        <f t="shared" si="12"/>
        <v>2227.7399395925286</v>
      </c>
      <c r="R5" s="44">
        <f t="shared" si="13"/>
        <v>3712.8998993208811</v>
      </c>
      <c r="S5" s="44">
        <f t="shared" si="14"/>
        <v>55124.508635112092</v>
      </c>
      <c r="T5" s="7">
        <f t="shared" si="5"/>
        <v>96438.958423918986</v>
      </c>
      <c r="U5" s="7">
        <f t="shared" si="6"/>
        <v>96438.958423918986</v>
      </c>
      <c r="V5" s="20"/>
      <c r="AB5" s="19"/>
      <c r="AC5" s="19"/>
    </row>
    <row r="6" spans="1:42" ht="13" thickBot="1" x14ac:dyDescent="0.3">
      <c r="A6" s="34">
        <v>11</v>
      </c>
      <c r="B6" s="4">
        <v>1108</v>
      </c>
      <c r="C6" s="9" t="s">
        <v>21</v>
      </c>
      <c r="D6" s="9">
        <v>91.348723071123203</v>
      </c>
      <c r="E6" s="8">
        <v>28.524864961738899</v>
      </c>
      <c r="F6" s="33">
        <v>744.55153868998502</v>
      </c>
      <c r="G6" s="8">
        <f t="shared" si="3"/>
        <v>119.8735880328621</v>
      </c>
      <c r="H6" s="8">
        <f t="shared" si="0"/>
        <v>74.455153868998508</v>
      </c>
      <c r="I6" s="9">
        <f t="shared" si="1"/>
        <v>744.55153868998502</v>
      </c>
      <c r="J6" s="4" t="str">
        <f t="shared" si="2"/>
        <v>JA</v>
      </c>
      <c r="K6" s="4">
        <f t="shared" si="4"/>
        <v>1070</v>
      </c>
      <c r="L6" s="44">
        <f t="shared" si="7"/>
        <v>11392.383093495462</v>
      </c>
      <c r="M6" s="44">
        <f t="shared" si="8"/>
        <v>22784.766186990924</v>
      </c>
      <c r="N6" s="44">
        <f t="shared" si="9"/>
        <v>151765.66288887311</v>
      </c>
      <c r="O6" s="44">
        <f t="shared" si="10"/>
        <v>83491.031342540169</v>
      </c>
      <c r="P6" s="44">
        <f t="shared" si="11"/>
        <v>22784.766186990924</v>
      </c>
      <c r="Q6" s="44">
        <f t="shared" si="12"/>
        <v>18403.080381800359</v>
      </c>
      <c r="R6" s="44">
        <f t="shared" si="13"/>
        <v>30671.800636333934</v>
      </c>
      <c r="S6" s="44">
        <f t="shared" si="14"/>
        <v>455376.65568125912</v>
      </c>
      <c r="T6" s="7">
        <f t="shared" si="5"/>
        <v>796670.14639828401</v>
      </c>
      <c r="U6" s="7">
        <f t="shared" si="6"/>
        <v>796670.14639828401</v>
      </c>
      <c r="V6" s="20"/>
      <c r="AB6" s="19"/>
      <c r="AC6" s="19"/>
    </row>
    <row r="7" spans="1:42" ht="13" thickBot="1" x14ac:dyDescent="0.3">
      <c r="A7" s="34">
        <v>11</v>
      </c>
      <c r="B7" s="4">
        <v>1111</v>
      </c>
      <c r="C7" s="9" t="s">
        <v>22</v>
      </c>
      <c r="D7" s="9">
        <v>16.8747074676374</v>
      </c>
      <c r="E7" s="8">
        <v>2.6037440701575298</v>
      </c>
      <c r="F7" s="33">
        <v>296.57666785373198</v>
      </c>
      <c r="G7" s="8">
        <f t="shared" si="3"/>
        <v>19.478451537794928</v>
      </c>
      <c r="H7" s="8">
        <f t="shared" si="0"/>
        <v>29.657666785373198</v>
      </c>
      <c r="I7" s="9">
        <f t="shared" si="1"/>
        <v>194.78451537794928</v>
      </c>
      <c r="J7" s="4" t="str">
        <f t="shared" si="2"/>
        <v>Nei</v>
      </c>
      <c r="K7" s="4">
        <f t="shared" si="4"/>
        <v>1320</v>
      </c>
      <c r="L7" s="44">
        <f t="shared" si="7"/>
        <v>3060.2</v>
      </c>
      <c r="M7" s="44">
        <f t="shared" si="8"/>
        <v>6120.4</v>
      </c>
      <c r="N7" s="44">
        <f t="shared" si="9"/>
        <v>40767</v>
      </c>
      <c r="O7" s="44">
        <f t="shared" si="10"/>
        <v>22427.200000000001</v>
      </c>
      <c r="P7" s="44">
        <f t="shared" si="11"/>
        <v>6120.4</v>
      </c>
      <c r="Q7" s="44">
        <f t="shared" si="12"/>
        <v>4943.3999999999996</v>
      </c>
      <c r="R7" s="44">
        <f t="shared" si="13"/>
        <v>8239</v>
      </c>
      <c r="S7" s="44">
        <f t="shared" si="14"/>
        <v>122322.4</v>
      </c>
      <c r="T7" s="7">
        <f t="shared" si="5"/>
        <v>257115.56029889305</v>
      </c>
      <c r="U7" s="7">
        <f t="shared" si="6"/>
        <v>214000</v>
      </c>
      <c r="V7" s="20"/>
      <c r="AB7" s="19"/>
      <c r="AC7" s="19"/>
    </row>
    <row r="8" spans="1:42" ht="13" thickBot="1" x14ac:dyDescent="0.3">
      <c r="A8" s="34">
        <v>11</v>
      </c>
      <c r="B8" s="4">
        <v>1112</v>
      </c>
      <c r="C8" s="9" t="s">
        <v>23</v>
      </c>
      <c r="D8" s="9">
        <v>25.6263581064254</v>
      </c>
      <c r="E8" s="8">
        <v>3.0571514031191098</v>
      </c>
      <c r="F8" s="33">
        <v>410.54277867941602</v>
      </c>
      <c r="G8" s="8">
        <f t="shared" si="3"/>
        <v>28.683509509544511</v>
      </c>
      <c r="H8" s="8">
        <f t="shared" si="0"/>
        <v>41.054277867941607</v>
      </c>
      <c r="I8" s="9">
        <f t="shared" si="1"/>
        <v>286.83509509544513</v>
      </c>
      <c r="J8" s="4" t="str">
        <f t="shared" si="2"/>
        <v>Nei</v>
      </c>
      <c r="K8" s="4">
        <f t="shared" si="4"/>
        <v>1070</v>
      </c>
      <c r="L8" s="44">
        <f t="shared" si="7"/>
        <v>4388.8637900554058</v>
      </c>
      <c r="M8" s="44">
        <f t="shared" si="8"/>
        <v>8777.7275801108117</v>
      </c>
      <c r="N8" s="44">
        <f t="shared" si="9"/>
        <v>58467.03160878006</v>
      </c>
      <c r="O8" s="44">
        <f t="shared" si="10"/>
        <v>32164.54022362284</v>
      </c>
      <c r="P8" s="44">
        <f t="shared" si="11"/>
        <v>8777.7275801108117</v>
      </c>
      <c r="Q8" s="44">
        <f t="shared" si="12"/>
        <v>7089.7030454741171</v>
      </c>
      <c r="R8" s="44">
        <f t="shared" si="13"/>
        <v>11816.171742456863</v>
      </c>
      <c r="S8" s="44">
        <f t="shared" si="14"/>
        <v>175431.7861815154</v>
      </c>
      <c r="T8" s="7">
        <f t="shared" si="5"/>
        <v>306913.55175212631</v>
      </c>
      <c r="U8" s="7">
        <f t="shared" si="6"/>
        <v>306913.55175212631</v>
      </c>
      <c r="V8" s="20"/>
      <c r="AB8" s="19"/>
      <c r="AC8" s="19"/>
    </row>
    <row r="9" spans="1:42" ht="13" thickBot="1" x14ac:dyDescent="0.3">
      <c r="A9" s="34">
        <v>11</v>
      </c>
      <c r="B9" s="4">
        <v>1114</v>
      </c>
      <c r="C9" s="9" t="s">
        <v>24</v>
      </c>
      <c r="D9" s="9">
        <v>62.875633506446505</v>
      </c>
      <c r="E9" s="8">
        <v>3.0193568310236398</v>
      </c>
      <c r="F9" s="33">
        <v>654.18387304296903</v>
      </c>
      <c r="G9" s="8">
        <f t="shared" si="3"/>
        <v>65.894990337470148</v>
      </c>
      <c r="H9" s="8">
        <f t="shared" si="0"/>
        <v>65.4183873042969</v>
      </c>
      <c r="I9" s="9">
        <f t="shared" si="1"/>
        <v>654.18387304296903</v>
      </c>
      <c r="J9" s="4" t="str">
        <f t="shared" si="2"/>
        <v>JA</v>
      </c>
      <c r="K9" s="4">
        <f t="shared" si="4"/>
        <v>1070</v>
      </c>
      <c r="L9" s="44">
        <f t="shared" si="7"/>
        <v>10009.667441430469</v>
      </c>
      <c r="M9" s="44">
        <f t="shared" si="8"/>
        <v>20019.334882860938</v>
      </c>
      <c r="N9" s="44">
        <f t="shared" si="9"/>
        <v>133345.56976171359</v>
      </c>
      <c r="O9" s="44">
        <f t="shared" si="10"/>
        <v>73357.562787546369</v>
      </c>
      <c r="P9" s="44">
        <f t="shared" si="11"/>
        <v>20019.334882860938</v>
      </c>
      <c r="Q9" s="44">
        <f t="shared" si="12"/>
        <v>16169.462790003063</v>
      </c>
      <c r="R9" s="44">
        <f t="shared" si="13"/>
        <v>26949.104650005105</v>
      </c>
      <c r="S9" s="44">
        <f t="shared" si="14"/>
        <v>400106.70695955632</v>
      </c>
      <c r="T9" s="7">
        <f t="shared" si="5"/>
        <v>699976.7441559768</v>
      </c>
      <c r="U9" s="7">
        <f t="shared" si="6"/>
        <v>699976.7441559768</v>
      </c>
      <c r="V9" s="20"/>
      <c r="AB9" s="19"/>
      <c r="AC9" s="19"/>
    </row>
    <row r="10" spans="1:42" ht="13" thickBot="1" x14ac:dyDescent="0.3">
      <c r="A10" s="34">
        <v>11</v>
      </c>
      <c r="B10" s="4">
        <v>1119</v>
      </c>
      <c r="C10" s="9" t="s">
        <v>25</v>
      </c>
      <c r="D10" s="9">
        <v>120.74025987905601</v>
      </c>
      <c r="E10" s="8">
        <v>11.977772969363301</v>
      </c>
      <c r="F10" s="33">
        <v>259.52499679330799</v>
      </c>
      <c r="G10" s="8">
        <f t="shared" si="3"/>
        <v>132.71803284841931</v>
      </c>
      <c r="H10" s="8">
        <f t="shared" si="0"/>
        <v>25.952499679330799</v>
      </c>
      <c r="I10" s="9">
        <f t="shared" si="1"/>
        <v>259.52499679330799</v>
      </c>
      <c r="J10" s="4" t="str">
        <f t="shared" si="2"/>
        <v>JA</v>
      </c>
      <c r="K10" s="4">
        <f t="shared" si="4"/>
        <v>1070</v>
      </c>
      <c r="L10" s="44">
        <f t="shared" si="7"/>
        <v>3970.9919759344052</v>
      </c>
      <c r="M10" s="44">
        <f t="shared" si="8"/>
        <v>7941.9839518688104</v>
      </c>
      <c r="N10" s="44">
        <f t="shared" si="9"/>
        <v>52900.277721363935</v>
      </c>
      <c r="O10" s="44">
        <f t="shared" si="10"/>
        <v>29102.095040414384</v>
      </c>
      <c r="P10" s="44">
        <f t="shared" si="11"/>
        <v>7941.9839518688104</v>
      </c>
      <c r="Q10" s="44">
        <f t="shared" si="12"/>
        <v>6414.6793457401927</v>
      </c>
      <c r="R10" s="44">
        <f t="shared" si="13"/>
        <v>10691.132242900321</v>
      </c>
      <c r="S10" s="44">
        <f t="shared" si="14"/>
        <v>158728.60233874866</v>
      </c>
      <c r="T10" s="7">
        <f t="shared" si="5"/>
        <v>277691.74656883953</v>
      </c>
      <c r="U10" s="7">
        <f t="shared" si="6"/>
        <v>277691.74656883953</v>
      </c>
      <c r="V10" s="20"/>
      <c r="AB10" s="19"/>
      <c r="AC10" s="19"/>
    </row>
    <row r="11" spans="1:42" ht="13" thickBot="1" x14ac:dyDescent="0.3">
      <c r="A11" s="34">
        <v>11</v>
      </c>
      <c r="B11" s="4">
        <v>1120</v>
      </c>
      <c r="C11" s="9" t="s">
        <v>26</v>
      </c>
      <c r="D11" s="9">
        <v>75.767044546515493</v>
      </c>
      <c r="E11" s="8">
        <v>11.315487319471501</v>
      </c>
      <c r="F11" s="33">
        <v>114.120404853772</v>
      </c>
      <c r="G11" s="8">
        <f t="shared" si="3"/>
        <v>87.082531865986994</v>
      </c>
      <c r="H11" s="8">
        <f t="shared" si="0"/>
        <v>11.412040485377201</v>
      </c>
      <c r="I11" s="9">
        <f t="shared" si="1"/>
        <v>114.120404853772</v>
      </c>
      <c r="J11" s="4" t="str">
        <f t="shared" si="2"/>
        <v>JA</v>
      </c>
      <c r="K11" s="4">
        <f t="shared" si="4"/>
        <v>1320</v>
      </c>
      <c r="L11" s="44">
        <f t="shared" si="7"/>
        <v>2154.1367620198002</v>
      </c>
      <c r="M11" s="44">
        <f t="shared" si="8"/>
        <v>4308.2735240396005</v>
      </c>
      <c r="N11" s="44">
        <f t="shared" si="9"/>
        <v>28696.717004529506</v>
      </c>
      <c r="O11" s="44">
        <f t="shared" si="10"/>
        <v>15786.960325851403</v>
      </c>
      <c r="P11" s="44">
        <f t="shared" si="11"/>
        <v>4308.2735240396005</v>
      </c>
      <c r="Q11" s="44">
        <f t="shared" si="12"/>
        <v>3479.7593848012157</v>
      </c>
      <c r="R11" s="44">
        <f t="shared" si="13"/>
        <v>5799.5989746686928</v>
      </c>
      <c r="S11" s="44">
        <f t="shared" si="14"/>
        <v>86105.214907029222</v>
      </c>
      <c r="T11" s="7">
        <f t="shared" si="5"/>
        <v>150638.93440697904</v>
      </c>
      <c r="U11" s="7">
        <f t="shared" si="6"/>
        <v>150638.93440697904</v>
      </c>
      <c r="V11" s="20"/>
      <c r="AB11" s="19"/>
      <c r="AC11" s="19"/>
    </row>
    <row r="12" spans="1:42" ht="13" thickBot="1" x14ac:dyDescent="0.3">
      <c r="A12" s="34">
        <v>11</v>
      </c>
      <c r="B12" s="4">
        <v>1121</v>
      </c>
      <c r="C12" s="9" t="s">
        <v>27</v>
      </c>
      <c r="D12" s="9">
        <v>84.843726537788896</v>
      </c>
      <c r="E12" s="8">
        <v>9.0169502100941887</v>
      </c>
      <c r="F12" s="33">
        <v>184.323581416183</v>
      </c>
      <c r="G12" s="8">
        <f t="shared" si="3"/>
        <v>93.86067674788309</v>
      </c>
      <c r="H12" s="8">
        <f t="shared" si="0"/>
        <v>18.432358141618302</v>
      </c>
      <c r="I12" s="9">
        <f t="shared" si="1"/>
        <v>184.323581416183</v>
      </c>
      <c r="J12" s="4" t="str">
        <f t="shared" si="2"/>
        <v>JA</v>
      </c>
      <c r="K12" s="4">
        <f t="shared" si="4"/>
        <v>1320</v>
      </c>
      <c r="L12" s="44">
        <f t="shared" si="7"/>
        <v>3060.2</v>
      </c>
      <c r="M12" s="44">
        <f t="shared" si="8"/>
        <v>6120.4</v>
      </c>
      <c r="N12" s="44">
        <f t="shared" si="9"/>
        <v>40767</v>
      </c>
      <c r="O12" s="44">
        <f t="shared" si="10"/>
        <v>22427.200000000001</v>
      </c>
      <c r="P12" s="44">
        <f t="shared" si="11"/>
        <v>6120.4</v>
      </c>
      <c r="Q12" s="44">
        <f t="shared" si="12"/>
        <v>4943.3999999999996</v>
      </c>
      <c r="R12" s="44">
        <f t="shared" si="13"/>
        <v>8239</v>
      </c>
      <c r="S12" s="44">
        <f t="shared" si="14"/>
        <v>122322.4</v>
      </c>
      <c r="T12" s="7">
        <f t="shared" si="5"/>
        <v>243307.12746936156</v>
      </c>
      <c r="U12" s="7">
        <f t="shared" si="6"/>
        <v>214000</v>
      </c>
      <c r="V12" s="20"/>
      <c r="AB12" s="19"/>
      <c r="AC12" s="19"/>
    </row>
    <row r="13" spans="1:42" ht="13" thickBot="1" x14ac:dyDescent="0.3">
      <c r="A13" s="34">
        <v>11</v>
      </c>
      <c r="B13" s="4">
        <v>1122</v>
      </c>
      <c r="C13" s="9" t="s">
        <v>28</v>
      </c>
      <c r="D13" s="9">
        <v>56.133090353026802</v>
      </c>
      <c r="E13" s="8">
        <v>5.6914395239634503</v>
      </c>
      <c r="F13" s="33">
        <v>544.91429632299901</v>
      </c>
      <c r="G13" s="8">
        <f t="shared" si="3"/>
        <v>61.824529876990255</v>
      </c>
      <c r="H13" s="8">
        <f t="shared" si="0"/>
        <v>54.491429632299905</v>
      </c>
      <c r="I13" s="9">
        <f t="shared" si="1"/>
        <v>544.91429632299901</v>
      </c>
      <c r="J13" s="4" t="str">
        <f t="shared" si="2"/>
        <v>JA</v>
      </c>
      <c r="K13" s="4">
        <f t="shared" si="4"/>
        <v>1070</v>
      </c>
      <c r="L13" s="44">
        <f t="shared" si="7"/>
        <v>8337.7336480382073</v>
      </c>
      <c r="M13" s="44">
        <f t="shared" si="8"/>
        <v>16675.467296076415</v>
      </c>
      <c r="N13" s="44">
        <f t="shared" si="9"/>
        <v>111072.6055909985</v>
      </c>
      <c r="O13" s="44">
        <f t="shared" si="10"/>
        <v>61104.509532475815</v>
      </c>
      <c r="P13" s="44">
        <f t="shared" si="11"/>
        <v>16675.467296076415</v>
      </c>
      <c r="Q13" s="44">
        <f t="shared" si="12"/>
        <v>13468.646662215566</v>
      </c>
      <c r="R13" s="44">
        <f t="shared" si="13"/>
        <v>22447.744437025944</v>
      </c>
      <c r="S13" s="44">
        <f t="shared" si="14"/>
        <v>333276.12260270206</v>
      </c>
      <c r="T13" s="7">
        <f t="shared" si="5"/>
        <v>583058.2970656089</v>
      </c>
      <c r="U13" s="7">
        <f t="shared" si="6"/>
        <v>583058.2970656089</v>
      </c>
      <c r="V13" s="20"/>
      <c r="AB13" s="19"/>
      <c r="AC13" s="19"/>
    </row>
    <row r="14" spans="1:42" ht="13" thickBot="1" x14ac:dyDescent="0.3">
      <c r="A14" s="34">
        <v>11</v>
      </c>
      <c r="B14" s="4">
        <v>1124</v>
      </c>
      <c r="C14" s="9" t="s">
        <v>29</v>
      </c>
      <c r="D14" s="9">
        <v>36.092429620982998</v>
      </c>
      <c r="E14" s="8">
        <v>14.7886161582206</v>
      </c>
      <c r="F14" s="33">
        <v>69.531598422746995</v>
      </c>
      <c r="G14" s="8">
        <f t="shared" si="3"/>
        <v>50.881045779203596</v>
      </c>
      <c r="H14" s="8">
        <f t="shared" si="0"/>
        <v>6.9531598422747001</v>
      </c>
      <c r="I14" s="9">
        <f t="shared" si="1"/>
        <v>69.531598422746995</v>
      </c>
      <c r="J14" s="4" t="str">
        <f t="shared" si="2"/>
        <v>JA</v>
      </c>
      <c r="K14" s="4">
        <f t="shared" si="4"/>
        <v>1320</v>
      </c>
      <c r="L14" s="44">
        <f t="shared" si="7"/>
        <v>1312.4784518277725</v>
      </c>
      <c r="M14" s="44">
        <f t="shared" si="8"/>
        <v>2624.9569036555449</v>
      </c>
      <c r="N14" s="44">
        <f t="shared" si="9"/>
        <v>17484.41573938396</v>
      </c>
      <c r="O14" s="44">
        <f t="shared" si="10"/>
        <v>9618.7231994091289</v>
      </c>
      <c r="P14" s="44">
        <f t="shared" si="11"/>
        <v>2624.9569036555449</v>
      </c>
      <c r="Q14" s="44">
        <f t="shared" si="12"/>
        <v>2120.1574991064012</v>
      </c>
      <c r="R14" s="44">
        <f t="shared" si="13"/>
        <v>3533.5958318440025</v>
      </c>
      <c r="S14" s="44">
        <f t="shared" si="14"/>
        <v>52462.425389143682</v>
      </c>
      <c r="T14" s="7">
        <f t="shared" si="5"/>
        <v>91781.709918026041</v>
      </c>
      <c r="U14" s="7">
        <f t="shared" si="6"/>
        <v>91781.709918026041</v>
      </c>
      <c r="V14" s="20"/>
      <c r="AB14" s="19"/>
      <c r="AC14" s="19"/>
    </row>
    <row r="15" spans="1:42" ht="13" thickBot="1" x14ac:dyDescent="0.3">
      <c r="A15" s="34">
        <v>11</v>
      </c>
      <c r="B15" s="4">
        <v>1127</v>
      </c>
      <c r="C15" s="9" t="s">
        <v>30</v>
      </c>
      <c r="D15" s="9">
        <v>14.911031870430101</v>
      </c>
      <c r="E15" s="8">
        <v>4.4146186182696701</v>
      </c>
      <c r="F15" s="33">
        <v>24.8870852321961</v>
      </c>
      <c r="G15" s="8">
        <f t="shared" si="3"/>
        <v>19.325650488699772</v>
      </c>
      <c r="H15" s="8">
        <f t="shared" si="0"/>
        <v>2.4887085232196102</v>
      </c>
      <c r="I15" s="9">
        <f t="shared" si="1"/>
        <v>24.8870852321961</v>
      </c>
      <c r="J15" s="4" t="str">
        <f t="shared" si="2"/>
        <v>JA</v>
      </c>
      <c r="K15" s="4">
        <f t="shared" si="4"/>
        <v>1320</v>
      </c>
      <c r="L15" s="44">
        <f t="shared" si="7"/>
        <v>469.76862084293356</v>
      </c>
      <c r="M15" s="44">
        <f t="shared" si="8"/>
        <v>939.53724168586712</v>
      </c>
      <c r="N15" s="44">
        <f t="shared" si="9"/>
        <v>6258.1064524880303</v>
      </c>
      <c r="O15" s="44">
        <f t="shared" si="10"/>
        <v>3442.7798226810796</v>
      </c>
      <c r="P15" s="44">
        <f t="shared" si="11"/>
        <v>939.53724168586712</v>
      </c>
      <c r="Q15" s="44">
        <f t="shared" si="12"/>
        <v>758.85700290012335</v>
      </c>
      <c r="R15" s="44">
        <f t="shared" si="13"/>
        <v>1264.7616715002057</v>
      </c>
      <c r="S15" s="44">
        <f t="shared" si="14"/>
        <v>18777.604452714742</v>
      </c>
      <c r="T15" s="7">
        <f t="shared" si="5"/>
        <v>32850.952506498848</v>
      </c>
      <c r="U15" s="7">
        <f t="shared" si="6"/>
        <v>32850.952506498848</v>
      </c>
      <c r="V15" s="20"/>
      <c r="AB15" s="19"/>
      <c r="AC15" s="19"/>
    </row>
    <row r="16" spans="1:42" ht="13" thickBot="1" x14ac:dyDescent="0.3">
      <c r="A16" s="34">
        <v>11</v>
      </c>
      <c r="B16" s="4">
        <v>1130</v>
      </c>
      <c r="C16" s="9" t="s">
        <v>31</v>
      </c>
      <c r="D16" s="9">
        <v>28.577589207781198</v>
      </c>
      <c r="E16" s="8">
        <v>8.7132188638787493</v>
      </c>
      <c r="F16" s="33">
        <v>263.253511763468</v>
      </c>
      <c r="G16" s="8">
        <f t="shared" si="3"/>
        <v>37.290808071659946</v>
      </c>
      <c r="H16" s="8">
        <f t="shared" si="0"/>
        <v>26.3253511763468</v>
      </c>
      <c r="I16" s="9">
        <f t="shared" si="1"/>
        <v>263.253511763468</v>
      </c>
      <c r="J16" s="4" t="str">
        <f t="shared" si="2"/>
        <v>JA</v>
      </c>
      <c r="K16" s="4">
        <f t="shared" si="4"/>
        <v>1070</v>
      </c>
      <c r="L16" s="44">
        <f t="shared" si="7"/>
        <v>4028.0419834928234</v>
      </c>
      <c r="M16" s="44">
        <f t="shared" si="8"/>
        <v>8056.0839669856468</v>
      </c>
      <c r="N16" s="44">
        <f t="shared" si="9"/>
        <v>53660.279570306498</v>
      </c>
      <c r="O16" s="44">
        <f t="shared" si="10"/>
        <v>29520.195795108248</v>
      </c>
      <c r="P16" s="44">
        <f t="shared" si="11"/>
        <v>8056.0839669856468</v>
      </c>
      <c r="Q16" s="44">
        <f t="shared" si="12"/>
        <v>6506.8370502576381</v>
      </c>
      <c r="R16" s="44">
        <f t="shared" si="13"/>
        <v>10844.728417096063</v>
      </c>
      <c r="S16" s="44">
        <f t="shared" si="14"/>
        <v>161009.00683667816</v>
      </c>
      <c r="T16" s="7">
        <f t="shared" si="5"/>
        <v>281681.25758691074</v>
      </c>
      <c r="U16" s="7">
        <f t="shared" si="6"/>
        <v>281681.25758691074</v>
      </c>
      <c r="V16" s="20"/>
      <c r="AB16" s="19"/>
      <c r="AC16" s="19"/>
    </row>
    <row r="17" spans="1:42" ht="13" thickBot="1" x14ac:dyDescent="0.3">
      <c r="A17" s="34">
        <v>11</v>
      </c>
      <c r="B17" s="4">
        <v>1133</v>
      </c>
      <c r="C17" s="9" t="s">
        <v>32</v>
      </c>
      <c r="D17" s="9">
        <v>41.674390616645503</v>
      </c>
      <c r="E17" s="8">
        <v>4.1936986433147405</v>
      </c>
      <c r="F17" s="33">
        <v>669.95500034879103</v>
      </c>
      <c r="G17" s="8">
        <f t="shared" si="3"/>
        <v>45.868089259960243</v>
      </c>
      <c r="H17" s="8">
        <f t="shared" si="0"/>
        <v>66.9955000348791</v>
      </c>
      <c r="I17" s="9">
        <f t="shared" si="1"/>
        <v>458.68089259960243</v>
      </c>
      <c r="J17" s="4" t="str">
        <f t="shared" si="2"/>
        <v>Nei</v>
      </c>
      <c r="K17" s="4">
        <f t="shared" si="4"/>
        <v>1070</v>
      </c>
      <c r="L17" s="44">
        <f t="shared" si="7"/>
        <v>7018.2763376665171</v>
      </c>
      <c r="M17" s="44">
        <f t="shared" si="8"/>
        <v>14036.552675333034</v>
      </c>
      <c r="N17" s="44">
        <f t="shared" si="9"/>
        <v>93495.219743039968</v>
      </c>
      <c r="O17" s="44">
        <f t="shared" si="10"/>
        <v>51434.640572549019</v>
      </c>
      <c r="P17" s="44">
        <f t="shared" si="11"/>
        <v>14036.552675333034</v>
      </c>
      <c r="Q17" s="44">
        <f t="shared" si="12"/>
        <v>11337.215622384372</v>
      </c>
      <c r="R17" s="44">
        <f t="shared" si="13"/>
        <v>18895.359370640621</v>
      </c>
      <c r="S17" s="44">
        <f t="shared" si="14"/>
        <v>280534.73808462801</v>
      </c>
      <c r="T17" s="7">
        <f t="shared" si="5"/>
        <v>490788.5550815746</v>
      </c>
      <c r="U17" s="7">
        <f t="shared" si="6"/>
        <v>490788.5550815746</v>
      </c>
      <c r="V17" s="20"/>
      <c r="AB17" s="19"/>
      <c r="AC17" s="19"/>
    </row>
    <row r="18" spans="1:42" ht="13" thickBot="1" x14ac:dyDescent="0.3">
      <c r="A18" s="34">
        <v>11</v>
      </c>
      <c r="B18" s="4">
        <v>1134</v>
      </c>
      <c r="C18" s="9" t="s">
        <v>33</v>
      </c>
      <c r="D18" s="9">
        <v>36.445563231428494</v>
      </c>
      <c r="E18" s="8">
        <v>5.1623599430350193</v>
      </c>
      <c r="F18" s="33">
        <v>1107.4176215730599</v>
      </c>
      <c r="G18" s="8">
        <f t="shared" si="3"/>
        <v>41.607923174463515</v>
      </c>
      <c r="H18" s="8">
        <f t="shared" si="0"/>
        <v>110.741762157306</v>
      </c>
      <c r="I18" s="9">
        <f t="shared" si="1"/>
        <v>416.07923174463514</v>
      </c>
      <c r="J18" s="4" t="str">
        <f t="shared" si="2"/>
        <v>Nei</v>
      </c>
      <c r="K18" s="4">
        <f t="shared" si="4"/>
        <v>1070</v>
      </c>
      <c r="L18" s="44">
        <f t="shared" si="7"/>
        <v>6366.4283249246619</v>
      </c>
      <c r="M18" s="44">
        <f t="shared" si="8"/>
        <v>12732.856649849324</v>
      </c>
      <c r="N18" s="44">
        <f t="shared" si="9"/>
        <v>84811.510202667705</v>
      </c>
      <c r="O18" s="44">
        <f t="shared" si="10"/>
        <v>46657.460730916406</v>
      </c>
      <c r="P18" s="44">
        <f t="shared" si="11"/>
        <v>12732.856649849324</v>
      </c>
      <c r="Q18" s="44">
        <f t="shared" si="12"/>
        <v>10284.230371032147</v>
      </c>
      <c r="R18" s="44">
        <f t="shared" si="13"/>
        <v>17140.383951720243</v>
      </c>
      <c r="S18" s="44">
        <f t="shared" si="14"/>
        <v>254479.05108579976</v>
      </c>
      <c r="T18" s="7">
        <f t="shared" si="5"/>
        <v>445204.77796675958</v>
      </c>
      <c r="U18" s="7">
        <f t="shared" si="6"/>
        <v>445204.77796675958</v>
      </c>
      <c r="V18" s="20"/>
      <c r="AB18" s="19"/>
      <c r="AC18" s="19"/>
    </row>
    <row r="19" spans="1:42" s="15" customFormat="1" ht="13" thickBot="1" x14ac:dyDescent="0.3">
      <c r="A19" s="34">
        <v>11</v>
      </c>
      <c r="B19" s="4">
        <v>1135</v>
      </c>
      <c r="C19" s="9" t="s">
        <v>34</v>
      </c>
      <c r="D19" s="9">
        <v>8.3998487755405904</v>
      </c>
      <c r="E19" s="8">
        <v>3.6484862915235401</v>
      </c>
      <c r="F19" s="33">
        <v>419.93553300697602</v>
      </c>
      <c r="G19" s="8">
        <f t="shared" si="3"/>
        <v>12.04833506706413</v>
      </c>
      <c r="H19" s="8">
        <f t="shared" si="0"/>
        <v>41.993553300697606</v>
      </c>
      <c r="I19" s="9">
        <f t="shared" si="1"/>
        <v>120.4833506706413</v>
      </c>
      <c r="J19" s="4" t="str">
        <f t="shared" si="2"/>
        <v>Nei</v>
      </c>
      <c r="K19" s="4">
        <f t="shared" si="4"/>
        <v>1320</v>
      </c>
      <c r="L19" s="44">
        <f t="shared" si="7"/>
        <v>2274.2437272590255</v>
      </c>
      <c r="M19" s="44">
        <f t="shared" si="8"/>
        <v>4548.487454518051</v>
      </c>
      <c r="N19" s="44">
        <f t="shared" si="9"/>
        <v>30296.743359639462</v>
      </c>
      <c r="O19" s="44">
        <f t="shared" si="10"/>
        <v>16667.184798373837</v>
      </c>
      <c r="P19" s="44">
        <f t="shared" si="11"/>
        <v>4548.487454518051</v>
      </c>
      <c r="Q19" s="44">
        <f t="shared" si="12"/>
        <v>3673.7783286491945</v>
      </c>
      <c r="R19" s="44">
        <f t="shared" si="13"/>
        <v>6122.9638810819906</v>
      </c>
      <c r="S19" s="44">
        <f t="shared" si="14"/>
        <v>90906.133881206915</v>
      </c>
      <c r="T19" s="7">
        <f t="shared" si="5"/>
        <v>159038.02288524652</v>
      </c>
      <c r="U19" s="7">
        <f t="shared" si="6"/>
        <v>159038.02288524652</v>
      </c>
      <c r="V19" s="20"/>
      <c r="W19" s="19"/>
      <c r="X19" s="19"/>
      <c r="Y19" s="24"/>
      <c r="Z19"/>
      <c r="AA19"/>
      <c r="AB19" s="19"/>
      <c r="AC19" s="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ht="13" thickBot="1" x14ac:dyDescent="0.3">
      <c r="A20" s="34">
        <v>11</v>
      </c>
      <c r="B20" s="4">
        <v>1144</v>
      </c>
      <c r="C20" s="9" t="s">
        <v>35</v>
      </c>
      <c r="D20" s="9">
        <v>3.4126348349075402</v>
      </c>
      <c r="E20" s="8">
        <v>0.43074126600163803</v>
      </c>
      <c r="F20" s="33">
        <v>6.2916701197368106</v>
      </c>
      <c r="G20" s="8">
        <f t="shared" si="3"/>
        <v>3.843376100909178</v>
      </c>
      <c r="H20" s="8">
        <f t="shared" si="0"/>
        <v>0.62916701197368108</v>
      </c>
      <c r="I20" s="9">
        <f t="shared" si="1"/>
        <v>6.2916701197368106</v>
      </c>
      <c r="J20" s="4" t="str">
        <f t="shared" si="2"/>
        <v>JA</v>
      </c>
      <c r="K20" s="4">
        <f t="shared" si="4"/>
        <v>1320</v>
      </c>
      <c r="L20" s="44">
        <f t="shared" si="7"/>
        <v>118.76156518015203</v>
      </c>
      <c r="M20" s="44">
        <f t="shared" si="8"/>
        <v>237.52313036030407</v>
      </c>
      <c r="N20" s="44">
        <f t="shared" si="9"/>
        <v>1582.1033683090184</v>
      </c>
      <c r="O20" s="44">
        <f t="shared" si="10"/>
        <v>870.36447768391145</v>
      </c>
      <c r="P20" s="44">
        <f t="shared" si="11"/>
        <v>237.52313036030407</v>
      </c>
      <c r="Q20" s="44">
        <f t="shared" si="12"/>
        <v>191.84560529101481</v>
      </c>
      <c r="R20" s="44">
        <f t="shared" si="13"/>
        <v>319.74267548502468</v>
      </c>
      <c r="S20" s="44">
        <f t="shared" si="14"/>
        <v>4747.1406053828605</v>
      </c>
      <c r="T20" s="7">
        <f t="shared" si="5"/>
        <v>8305.0045580525893</v>
      </c>
      <c r="U20" s="7">
        <f t="shared" si="6"/>
        <v>8305.0045580525893</v>
      </c>
      <c r="V20" s="20"/>
      <c r="AB20" s="19"/>
      <c r="AC20" s="19"/>
    </row>
    <row r="21" spans="1:42" ht="13" thickBot="1" x14ac:dyDescent="0.3">
      <c r="A21" s="34">
        <v>11</v>
      </c>
      <c r="B21" s="4">
        <v>1145</v>
      </c>
      <c r="C21" s="9" t="s">
        <v>36</v>
      </c>
      <c r="D21" s="9">
        <v>9.7963276651216002</v>
      </c>
      <c r="E21" s="8">
        <v>1.0734889562872001</v>
      </c>
      <c r="F21" s="33">
        <v>47.493971879978901</v>
      </c>
      <c r="G21" s="8">
        <f t="shared" si="3"/>
        <v>10.8698166214088</v>
      </c>
      <c r="H21" s="8">
        <f t="shared" si="0"/>
        <v>4.7493971879978902</v>
      </c>
      <c r="I21" s="9">
        <f t="shared" si="1"/>
        <v>47.493971879978901</v>
      </c>
      <c r="J21" s="4" t="str">
        <f t="shared" si="2"/>
        <v>JA</v>
      </c>
      <c r="K21" s="4">
        <f t="shared" si="4"/>
        <v>1320</v>
      </c>
      <c r="L21" s="44">
        <f t="shared" si="7"/>
        <v>896.49621320648168</v>
      </c>
      <c r="M21" s="44">
        <f t="shared" si="8"/>
        <v>1792.9924264129634</v>
      </c>
      <c r="N21" s="44">
        <f t="shared" si="9"/>
        <v>11942.834168939495</v>
      </c>
      <c r="O21" s="44">
        <f t="shared" si="10"/>
        <v>6570.1260939887616</v>
      </c>
      <c r="P21" s="44">
        <f t="shared" si="11"/>
        <v>1792.9924264129634</v>
      </c>
      <c r="Q21" s="44">
        <f t="shared" si="12"/>
        <v>1448.1861905643166</v>
      </c>
      <c r="R21" s="44">
        <f t="shared" si="13"/>
        <v>2413.6436509405276</v>
      </c>
      <c r="S21" s="44">
        <f t="shared" si="14"/>
        <v>35834.771711106638</v>
      </c>
      <c r="T21" s="7">
        <f t="shared" si="5"/>
        <v>62692.042881572146</v>
      </c>
      <c r="U21" s="7">
        <f t="shared" si="6"/>
        <v>62692.042881572146</v>
      </c>
      <c r="V21" s="20"/>
      <c r="AB21" s="19"/>
      <c r="AC21" s="19"/>
    </row>
    <row r="22" spans="1:42" ht="13" thickBot="1" x14ac:dyDescent="0.3">
      <c r="A22" s="34">
        <v>11</v>
      </c>
      <c r="B22" s="4">
        <v>1146</v>
      </c>
      <c r="C22" s="9" t="s">
        <v>37</v>
      </c>
      <c r="D22" s="9">
        <v>57.881941014199398</v>
      </c>
      <c r="E22" s="8">
        <v>11.186932347356601</v>
      </c>
      <c r="F22" s="33">
        <v>428.00765918442102</v>
      </c>
      <c r="G22" s="8">
        <f t="shared" si="3"/>
        <v>69.068873361556001</v>
      </c>
      <c r="H22" s="8">
        <f t="shared" si="0"/>
        <v>42.800765918442103</v>
      </c>
      <c r="I22" s="9">
        <f t="shared" si="1"/>
        <v>428.00765918442102</v>
      </c>
      <c r="J22" s="4" t="str">
        <f t="shared" si="2"/>
        <v>JA</v>
      </c>
      <c r="K22" s="4">
        <f t="shared" si="4"/>
        <v>1070</v>
      </c>
      <c r="L22" s="44">
        <f t="shared" si="7"/>
        <v>6548.9451931808262</v>
      </c>
      <c r="M22" s="44">
        <f t="shared" si="8"/>
        <v>13097.890386361652</v>
      </c>
      <c r="N22" s="44">
        <f t="shared" si="9"/>
        <v>87242.941209856464</v>
      </c>
      <c r="O22" s="44">
        <f t="shared" si="10"/>
        <v>47995.066870304239</v>
      </c>
      <c r="P22" s="44">
        <f t="shared" si="11"/>
        <v>13097.890386361652</v>
      </c>
      <c r="Q22" s="44">
        <f t="shared" si="12"/>
        <v>10579.065312061333</v>
      </c>
      <c r="R22" s="44">
        <f t="shared" si="13"/>
        <v>17631.775520102223</v>
      </c>
      <c r="S22" s="44">
        <f t="shared" si="14"/>
        <v>261774.62044910211</v>
      </c>
      <c r="T22" s="7">
        <f t="shared" si="5"/>
        <v>457968.1953273305</v>
      </c>
      <c r="U22" s="7">
        <f t="shared" si="6"/>
        <v>457968.1953273305</v>
      </c>
      <c r="V22" s="20"/>
      <c r="AB22" s="19"/>
      <c r="AC22" s="19"/>
    </row>
    <row r="23" spans="1:42" ht="13" thickBot="1" x14ac:dyDescent="0.3">
      <c r="A23" s="34">
        <v>11</v>
      </c>
      <c r="B23" s="4">
        <v>1149</v>
      </c>
      <c r="C23" s="9" t="s">
        <v>38</v>
      </c>
      <c r="D23" s="9">
        <v>60.292162213344497</v>
      </c>
      <c r="E23" s="8">
        <v>24.7578475720372</v>
      </c>
      <c r="F23" s="33">
        <v>231.38393623508799</v>
      </c>
      <c r="G23" s="8">
        <f t="shared" si="3"/>
        <v>85.05000978538169</v>
      </c>
      <c r="H23" s="8">
        <f t="shared" si="0"/>
        <v>23.138393623508801</v>
      </c>
      <c r="I23" s="9">
        <f t="shared" si="1"/>
        <v>231.38393623508799</v>
      </c>
      <c r="J23" s="4" t="str">
        <f t="shared" si="2"/>
        <v>JA</v>
      </c>
      <c r="K23" s="4">
        <f t="shared" si="4"/>
        <v>1070</v>
      </c>
      <c r="L23" s="44">
        <f t="shared" si="7"/>
        <v>3540.4056083330811</v>
      </c>
      <c r="M23" s="44">
        <f t="shared" si="8"/>
        <v>7080.8112166661622</v>
      </c>
      <c r="N23" s="44">
        <f t="shared" si="9"/>
        <v>47164.144642479157</v>
      </c>
      <c r="O23" s="44">
        <f t="shared" si="10"/>
        <v>25946.469073657827</v>
      </c>
      <c r="P23" s="44">
        <f t="shared" si="11"/>
        <v>7080.8112166661622</v>
      </c>
      <c r="Q23" s="44">
        <f t="shared" si="12"/>
        <v>5719.1167519226692</v>
      </c>
      <c r="R23" s="44">
        <f t="shared" si="13"/>
        <v>9531.8612532044499</v>
      </c>
      <c r="S23" s="44">
        <f t="shared" si="14"/>
        <v>141517.19200861463</v>
      </c>
      <c r="T23" s="7">
        <f t="shared" si="5"/>
        <v>247580.81177154413</v>
      </c>
      <c r="U23" s="7">
        <f t="shared" si="6"/>
        <v>247580.81177154413</v>
      </c>
      <c r="V23" s="20"/>
      <c r="AB23" s="19"/>
      <c r="AC23" s="19"/>
    </row>
    <row r="24" spans="1:42" ht="13" thickBot="1" x14ac:dyDescent="0.3">
      <c r="A24" s="34">
        <v>11</v>
      </c>
      <c r="B24" s="4">
        <v>1151</v>
      </c>
      <c r="C24" s="9" t="s">
        <v>39</v>
      </c>
      <c r="D24" s="9">
        <v>1.5116160710754001</v>
      </c>
      <c r="E24" s="8">
        <v>0.23790456047861799</v>
      </c>
      <c r="F24" s="33">
        <v>6.3390487104801094</v>
      </c>
      <c r="G24" s="8">
        <f t="shared" si="3"/>
        <v>1.7495206315540182</v>
      </c>
      <c r="H24" s="8">
        <f t="shared" si="0"/>
        <v>0.63390487104801096</v>
      </c>
      <c r="I24" s="9">
        <f t="shared" si="1"/>
        <v>6.3390487104801094</v>
      </c>
      <c r="J24" s="4" t="str">
        <f t="shared" si="2"/>
        <v>JA</v>
      </c>
      <c r="K24" s="4">
        <f t="shared" si="4"/>
        <v>1320</v>
      </c>
      <c r="L24" s="44">
        <f t="shared" si="7"/>
        <v>119.65588345902256</v>
      </c>
      <c r="M24" s="44">
        <f t="shared" si="8"/>
        <v>239.31176691804512</v>
      </c>
      <c r="N24" s="44">
        <f t="shared" si="9"/>
        <v>1594.0171887373285</v>
      </c>
      <c r="O24" s="44">
        <f t="shared" si="10"/>
        <v>876.91864241297651</v>
      </c>
      <c r="P24" s="44">
        <f t="shared" si="11"/>
        <v>239.31176691804512</v>
      </c>
      <c r="Q24" s="44">
        <f t="shared" si="12"/>
        <v>193.29027327995951</v>
      </c>
      <c r="R24" s="44">
        <f t="shared" si="13"/>
        <v>322.15045546659917</v>
      </c>
      <c r="S24" s="44">
        <f t="shared" si="14"/>
        <v>4782.8883206417686</v>
      </c>
      <c r="T24" s="7">
        <f t="shared" si="5"/>
        <v>8367.5442978337451</v>
      </c>
      <c r="U24" s="7">
        <f t="shared" si="6"/>
        <v>8367.5442978337451</v>
      </c>
      <c r="V24" s="20"/>
      <c r="AB24" s="19"/>
      <c r="AC24" s="19"/>
    </row>
    <row r="25" spans="1:42" ht="13" thickBot="1" x14ac:dyDescent="0.3">
      <c r="A25" s="43">
        <v>11</v>
      </c>
      <c r="B25" s="6">
        <v>1160</v>
      </c>
      <c r="C25" s="14" t="s">
        <v>1</v>
      </c>
      <c r="D25" s="37">
        <v>83.971055990847802</v>
      </c>
      <c r="E25" s="13">
        <v>10.0746163907969</v>
      </c>
      <c r="F25" s="36">
        <v>624.04217581790101</v>
      </c>
      <c r="G25" s="13">
        <f t="shared" si="3"/>
        <v>94.045672381644707</v>
      </c>
      <c r="H25" s="13">
        <f t="shared" si="0"/>
        <v>62.404217581790107</v>
      </c>
      <c r="I25" s="14">
        <f t="shared" si="1"/>
        <v>624.04217581790101</v>
      </c>
      <c r="J25" s="6" t="str">
        <f t="shared" si="2"/>
        <v>JA</v>
      </c>
      <c r="K25" s="6">
        <f t="shared" si="4"/>
        <v>1070</v>
      </c>
      <c r="L25" s="44">
        <f t="shared" si="7"/>
        <v>9548.469332189703</v>
      </c>
      <c r="M25" s="44">
        <f t="shared" si="8"/>
        <v>19096.938664379406</v>
      </c>
      <c r="N25" s="44">
        <f t="shared" si="9"/>
        <v>127201.63690784185</v>
      </c>
      <c r="O25" s="44">
        <f t="shared" si="10"/>
        <v>69977.593427516142</v>
      </c>
      <c r="P25" s="44">
        <f t="shared" si="11"/>
        <v>19096.938664379406</v>
      </c>
      <c r="Q25" s="44">
        <f t="shared" si="12"/>
        <v>15424.450459691057</v>
      </c>
      <c r="R25" s="44">
        <f t="shared" si="13"/>
        <v>25707.417432818431</v>
      </c>
      <c r="S25" s="44">
        <f t="shared" si="14"/>
        <v>381671.68323633808</v>
      </c>
      <c r="T25" s="44">
        <f t="shared" si="5"/>
        <v>667725.12812515406</v>
      </c>
      <c r="U25" s="44">
        <f t="shared" si="6"/>
        <v>667725.12812515406</v>
      </c>
      <c r="V25" s="20"/>
      <c r="AB25" s="19"/>
      <c r="AC25" s="19"/>
    </row>
    <row r="26" spans="1:42" ht="13" thickBot="1" x14ac:dyDescent="0.3">
      <c r="A26" s="42">
        <v>15</v>
      </c>
      <c r="B26" s="5">
        <v>1505</v>
      </c>
      <c r="C26" s="11" t="s">
        <v>40</v>
      </c>
      <c r="D26" s="11">
        <v>4.6417814994840603</v>
      </c>
      <c r="E26" s="10">
        <v>10.134628992012299</v>
      </c>
      <c r="F26" s="35">
        <v>87.627576272427206</v>
      </c>
      <c r="G26" s="10">
        <f t="shared" si="3"/>
        <v>14.77641049149636</v>
      </c>
      <c r="H26" s="10">
        <f t="shared" si="0"/>
        <v>8.7627576272427206</v>
      </c>
      <c r="I26" s="11">
        <f t="shared" si="1"/>
        <v>87.627576272427206</v>
      </c>
      <c r="J26" s="5" t="str">
        <f t="shared" si="2"/>
        <v>JA</v>
      </c>
      <c r="K26" s="5">
        <f t="shared" si="4"/>
        <v>1320</v>
      </c>
      <c r="L26" s="44">
        <f t="shared" si="7"/>
        <v>1654.058129718336</v>
      </c>
      <c r="M26" s="44">
        <f t="shared" si="8"/>
        <v>3308.116259436672</v>
      </c>
      <c r="N26" s="44">
        <f t="shared" si="9"/>
        <v>22034.830329464548</v>
      </c>
      <c r="O26" s="44">
        <f t="shared" si="10"/>
        <v>12122.048391222492</v>
      </c>
      <c r="P26" s="44">
        <f t="shared" si="11"/>
        <v>3308.116259436672</v>
      </c>
      <c r="Q26" s="44">
        <f t="shared" si="12"/>
        <v>2671.9400556988503</v>
      </c>
      <c r="R26" s="44">
        <f t="shared" si="13"/>
        <v>4453.2334261647511</v>
      </c>
      <c r="S26" s="44">
        <f t="shared" si="14"/>
        <v>66116.057828461606</v>
      </c>
      <c r="T26" s="12">
        <f t="shared" si="5"/>
        <v>115668.40067960392</v>
      </c>
      <c r="U26" s="12">
        <f t="shared" si="6"/>
        <v>115668.40067960392</v>
      </c>
      <c r="V26" s="20"/>
      <c r="AB26" s="19"/>
      <c r="AC26" s="19"/>
    </row>
    <row r="27" spans="1:42" ht="13" thickBot="1" x14ac:dyDescent="0.3">
      <c r="A27" s="34">
        <v>15</v>
      </c>
      <c r="B27" s="4">
        <v>1506</v>
      </c>
      <c r="C27" s="9" t="s">
        <v>41</v>
      </c>
      <c r="D27" s="9">
        <v>47.949323507097198</v>
      </c>
      <c r="E27" s="8">
        <v>17.5732330777222</v>
      </c>
      <c r="F27" s="33">
        <v>933.96291486275697</v>
      </c>
      <c r="G27" s="8">
        <f t="shared" si="3"/>
        <v>65.522556584819398</v>
      </c>
      <c r="H27" s="8">
        <f t="shared" si="0"/>
        <v>93.3962914862757</v>
      </c>
      <c r="I27" s="9">
        <f t="shared" si="1"/>
        <v>655.22556584819404</v>
      </c>
      <c r="J27" s="4" t="str">
        <f t="shared" si="2"/>
        <v>Nei</v>
      </c>
      <c r="K27" s="4">
        <f t="shared" si="4"/>
        <v>1070</v>
      </c>
      <c r="L27" s="44">
        <f t="shared" si="7"/>
        <v>10025.606383043218</v>
      </c>
      <c r="M27" s="44">
        <f t="shared" si="8"/>
        <v>20051.212766086435</v>
      </c>
      <c r="N27" s="44">
        <f t="shared" si="9"/>
        <v>133557.90321466664</v>
      </c>
      <c r="O27" s="44">
        <f t="shared" si="10"/>
        <v>73474.374051953084</v>
      </c>
      <c r="P27" s="44">
        <f t="shared" si="11"/>
        <v>20051.212766086435</v>
      </c>
      <c r="Q27" s="44">
        <f t="shared" si="12"/>
        <v>16195.210311069812</v>
      </c>
      <c r="R27" s="44">
        <f t="shared" si="13"/>
        <v>26992.017185116354</v>
      </c>
      <c r="S27" s="44">
        <f t="shared" si="14"/>
        <v>400743.81877954566</v>
      </c>
      <c r="T27" s="7">
        <f t="shared" si="5"/>
        <v>701091.35545756761</v>
      </c>
      <c r="U27" s="7">
        <f t="shared" si="6"/>
        <v>701091.35545756761</v>
      </c>
      <c r="V27" s="20"/>
      <c r="AB27" s="19"/>
      <c r="AC27" s="19"/>
    </row>
    <row r="28" spans="1:42" ht="13" thickBot="1" x14ac:dyDescent="0.3">
      <c r="A28" s="34">
        <v>15</v>
      </c>
      <c r="B28" s="4">
        <v>1508</v>
      </c>
      <c r="C28" s="9" t="s">
        <v>42</v>
      </c>
      <c r="D28" s="9">
        <v>21.384956721510001</v>
      </c>
      <c r="E28" s="8">
        <v>24.973049803075202</v>
      </c>
      <c r="F28" s="33">
        <v>349.20421580209302</v>
      </c>
      <c r="G28" s="8">
        <f t="shared" si="3"/>
        <v>46.358006524585207</v>
      </c>
      <c r="H28" s="8">
        <f t="shared" si="0"/>
        <v>34.9204215802093</v>
      </c>
      <c r="I28" s="9">
        <f t="shared" si="1"/>
        <v>349.20421580209302</v>
      </c>
      <c r="J28" s="4" t="str">
        <f t="shared" si="2"/>
        <v>JA</v>
      </c>
      <c r="K28" s="4">
        <f t="shared" si="4"/>
        <v>1070</v>
      </c>
      <c r="L28" s="44">
        <f t="shared" si="7"/>
        <v>5343.1737059878251</v>
      </c>
      <c r="M28" s="44">
        <f t="shared" si="8"/>
        <v>10686.34741197565</v>
      </c>
      <c r="N28" s="44">
        <f t="shared" si="9"/>
        <v>71180.041328019623</v>
      </c>
      <c r="O28" s="44">
        <f t="shared" si="10"/>
        <v>39158.363943183504</v>
      </c>
      <c r="P28" s="44">
        <f t="shared" si="11"/>
        <v>10686.34741197565</v>
      </c>
      <c r="Q28" s="44">
        <f t="shared" si="12"/>
        <v>8631.280601980332</v>
      </c>
      <c r="R28" s="44">
        <f t="shared" si="13"/>
        <v>14385.467669967222</v>
      </c>
      <c r="S28" s="44">
        <f t="shared" si="14"/>
        <v>213577.48883514971</v>
      </c>
      <c r="T28" s="7">
        <f t="shared" si="5"/>
        <v>373648.51090823952</v>
      </c>
      <c r="U28" s="7">
        <f t="shared" si="6"/>
        <v>373648.51090823952</v>
      </c>
      <c r="V28" s="20"/>
      <c r="AB28" s="19"/>
      <c r="AC28" s="19"/>
    </row>
    <row r="29" spans="1:42" ht="13" thickBot="1" x14ac:dyDescent="0.3">
      <c r="A29" s="34">
        <v>15</v>
      </c>
      <c r="B29" s="4">
        <v>1511</v>
      </c>
      <c r="C29" s="9" t="s">
        <v>43</v>
      </c>
      <c r="D29" s="9">
        <v>26.838205820480997</v>
      </c>
      <c r="E29" s="8">
        <v>3.7575551567285901</v>
      </c>
      <c r="F29" s="33">
        <v>372.24190190066901</v>
      </c>
      <c r="G29" s="8">
        <f t="shared" si="3"/>
        <v>30.595760977209586</v>
      </c>
      <c r="H29" s="8">
        <f t="shared" si="0"/>
        <v>37.224190190066899</v>
      </c>
      <c r="I29" s="9">
        <f t="shared" si="1"/>
        <v>305.95760977209585</v>
      </c>
      <c r="J29" s="4" t="str">
        <f t="shared" si="2"/>
        <v>Nei</v>
      </c>
      <c r="K29" s="4">
        <f t="shared" si="4"/>
        <v>1070</v>
      </c>
      <c r="L29" s="44">
        <f t="shared" si="7"/>
        <v>4681.4573871228386</v>
      </c>
      <c r="M29" s="44">
        <f t="shared" si="8"/>
        <v>9362.9147742456771</v>
      </c>
      <c r="N29" s="44">
        <f t="shared" si="9"/>
        <v>62364.86938789516</v>
      </c>
      <c r="O29" s="44">
        <f t="shared" si="10"/>
        <v>34308.862529403741</v>
      </c>
      <c r="P29" s="44">
        <f t="shared" si="11"/>
        <v>9362.9147742456771</v>
      </c>
      <c r="Q29" s="44">
        <f t="shared" si="12"/>
        <v>7562.3542407368932</v>
      </c>
      <c r="R29" s="44">
        <f t="shared" si="13"/>
        <v>12603.923734561489</v>
      </c>
      <c r="S29" s="44">
        <f t="shared" si="14"/>
        <v>187127.34562793109</v>
      </c>
      <c r="T29" s="7">
        <f t="shared" si="5"/>
        <v>327374.64245614258</v>
      </c>
      <c r="U29" s="7">
        <f t="shared" si="6"/>
        <v>327374.64245614258</v>
      </c>
      <c r="V29" s="20"/>
      <c r="AB29" s="19"/>
      <c r="AC29" s="19"/>
    </row>
    <row r="30" spans="1:42" ht="13" thickBot="1" x14ac:dyDescent="0.3">
      <c r="A30" s="34">
        <v>15</v>
      </c>
      <c r="B30" s="4">
        <v>1514</v>
      </c>
      <c r="C30" s="9" t="s">
        <v>44</v>
      </c>
      <c r="D30" s="9">
        <v>10.537315895287</v>
      </c>
      <c r="E30" s="8">
        <v>2.2523782629834401</v>
      </c>
      <c r="F30" s="33">
        <v>93.751144917054702</v>
      </c>
      <c r="G30" s="8">
        <f t="shared" si="3"/>
        <v>12.789694158270439</v>
      </c>
      <c r="H30" s="8">
        <f t="shared" si="0"/>
        <v>9.375114491705471</v>
      </c>
      <c r="I30" s="9">
        <f t="shared" si="1"/>
        <v>93.751144917054702</v>
      </c>
      <c r="J30" s="4" t="str">
        <f t="shared" si="2"/>
        <v>JA</v>
      </c>
      <c r="K30" s="4">
        <f t="shared" si="4"/>
        <v>1320</v>
      </c>
      <c r="L30" s="44">
        <f t="shared" si="7"/>
        <v>1769.6466114543246</v>
      </c>
      <c r="M30" s="44">
        <f t="shared" si="8"/>
        <v>3539.2932229086491</v>
      </c>
      <c r="N30" s="44">
        <f t="shared" si="9"/>
        <v>23574.662900842577</v>
      </c>
      <c r="O30" s="44">
        <f t="shared" si="10"/>
        <v>12969.15838324568</v>
      </c>
      <c r="P30" s="44">
        <f t="shared" si="11"/>
        <v>3539.2932229086491</v>
      </c>
      <c r="Q30" s="44">
        <f t="shared" si="12"/>
        <v>2858.6599108108317</v>
      </c>
      <c r="R30" s="44">
        <f t="shared" si="13"/>
        <v>4764.4331846847199</v>
      </c>
      <c r="S30" s="44">
        <f t="shared" si="14"/>
        <v>70736.363853656774</v>
      </c>
      <c r="T30" s="7">
        <f t="shared" si="5"/>
        <v>123751.51129051221</v>
      </c>
      <c r="U30" s="7">
        <f t="shared" si="6"/>
        <v>123751.51129051221</v>
      </c>
      <c r="V30" s="20"/>
      <c r="AB30" s="19"/>
      <c r="AC30" s="19"/>
    </row>
    <row r="31" spans="1:42" ht="13" thickBot="1" x14ac:dyDescent="0.3">
      <c r="A31" s="34">
        <v>15</v>
      </c>
      <c r="B31" s="4">
        <v>1515</v>
      </c>
      <c r="C31" s="9" t="s">
        <v>45</v>
      </c>
      <c r="D31" s="9">
        <v>7.7115291859595896</v>
      </c>
      <c r="E31" s="8">
        <v>6.1412363199308002</v>
      </c>
      <c r="F31" s="33">
        <v>119.906380290822</v>
      </c>
      <c r="G31" s="8">
        <f t="shared" si="3"/>
        <v>13.852765505890389</v>
      </c>
      <c r="H31" s="8">
        <f t="shared" si="0"/>
        <v>11.9906380290822</v>
      </c>
      <c r="I31" s="9">
        <f t="shared" si="1"/>
        <v>119.906380290822</v>
      </c>
      <c r="J31" s="4" t="str">
        <f t="shared" si="2"/>
        <v>JA</v>
      </c>
      <c r="K31" s="4">
        <f t="shared" si="4"/>
        <v>1320</v>
      </c>
      <c r="L31" s="44">
        <f t="shared" si="7"/>
        <v>2263.3528343695557</v>
      </c>
      <c r="M31" s="44">
        <f t="shared" si="8"/>
        <v>4526.7056687391114</v>
      </c>
      <c r="N31" s="44">
        <f t="shared" si="9"/>
        <v>30151.658387930096</v>
      </c>
      <c r="O31" s="44">
        <f t="shared" si="10"/>
        <v>16587.369023911153</v>
      </c>
      <c r="P31" s="44">
        <f t="shared" si="11"/>
        <v>4526.7056687391114</v>
      </c>
      <c r="Q31" s="44">
        <f t="shared" si="12"/>
        <v>3656.185347827744</v>
      </c>
      <c r="R31" s="44">
        <f t="shared" si="13"/>
        <v>6093.6422463795734</v>
      </c>
      <c r="S31" s="44">
        <f t="shared" si="14"/>
        <v>90470.802805988686</v>
      </c>
      <c r="T31" s="7">
        <f t="shared" si="5"/>
        <v>158276.42198388503</v>
      </c>
      <c r="U31" s="7">
        <f t="shared" si="6"/>
        <v>158276.42198388503</v>
      </c>
      <c r="V31" s="20"/>
      <c r="AB31" s="19"/>
      <c r="AC31" s="19"/>
    </row>
    <row r="32" spans="1:42" ht="13" thickBot="1" x14ac:dyDescent="0.3">
      <c r="A32" s="34">
        <v>15</v>
      </c>
      <c r="B32" s="4">
        <v>1516</v>
      </c>
      <c r="C32" s="9" t="s">
        <v>46</v>
      </c>
      <c r="D32" s="9">
        <v>5.8476700557368497</v>
      </c>
      <c r="E32" s="8">
        <v>4.32177631020165</v>
      </c>
      <c r="F32" s="33">
        <v>97.690808804958593</v>
      </c>
      <c r="G32" s="8">
        <f t="shared" si="3"/>
        <v>10.1694463659385</v>
      </c>
      <c r="H32" s="8">
        <f t="shared" si="0"/>
        <v>9.76908088049586</v>
      </c>
      <c r="I32" s="9">
        <f t="shared" si="1"/>
        <v>97.690808804958593</v>
      </c>
      <c r="J32" s="4" t="str">
        <f t="shared" si="2"/>
        <v>JA</v>
      </c>
      <c r="K32" s="4">
        <f t="shared" si="4"/>
        <v>1320</v>
      </c>
      <c r="L32" s="44">
        <f t="shared" si="7"/>
        <v>1844.0117070023985</v>
      </c>
      <c r="M32" s="44">
        <f t="shared" si="8"/>
        <v>3688.0234140047969</v>
      </c>
      <c r="N32" s="44">
        <f t="shared" si="9"/>
        <v>24565.330782094887</v>
      </c>
      <c r="O32" s="44">
        <f t="shared" si="10"/>
        <v>13514.155726842751</v>
      </c>
      <c r="P32" s="44">
        <f t="shared" si="11"/>
        <v>3688.0234140047969</v>
      </c>
      <c r="Q32" s="44">
        <f t="shared" si="12"/>
        <v>2978.7881420807971</v>
      </c>
      <c r="R32" s="44">
        <f t="shared" si="13"/>
        <v>4964.6469034679958</v>
      </c>
      <c r="S32" s="44">
        <f t="shared" si="14"/>
        <v>73708.887533046916</v>
      </c>
      <c r="T32" s="7">
        <f t="shared" si="5"/>
        <v>128951.86762254534</v>
      </c>
      <c r="U32" s="7">
        <f t="shared" si="6"/>
        <v>128951.86762254534</v>
      </c>
      <c r="V32" s="20"/>
      <c r="AB32" s="19"/>
      <c r="AC32" s="19"/>
    </row>
    <row r="33" spans="1:37" ht="13" thickBot="1" x14ac:dyDescent="0.3">
      <c r="A33" s="34">
        <v>15</v>
      </c>
      <c r="B33" s="4">
        <v>1517</v>
      </c>
      <c r="C33" s="9" t="s">
        <v>47</v>
      </c>
      <c r="D33" s="9">
        <v>5.0403812739848295</v>
      </c>
      <c r="E33" s="8">
        <v>3.4010581339238204</v>
      </c>
      <c r="F33" s="33">
        <v>82.6870166796935</v>
      </c>
      <c r="G33" s="8">
        <f t="shared" si="3"/>
        <v>8.4414394079086499</v>
      </c>
      <c r="H33" s="8">
        <f t="shared" si="0"/>
        <v>8.268701667969351</v>
      </c>
      <c r="I33" s="9">
        <f t="shared" si="1"/>
        <v>82.6870166796935</v>
      </c>
      <c r="J33" s="4" t="str">
        <f t="shared" si="2"/>
        <v>JA</v>
      </c>
      <c r="K33" s="4">
        <f t="shared" si="4"/>
        <v>1320</v>
      </c>
      <c r="L33" s="44">
        <f t="shared" si="7"/>
        <v>1560.8001268458945</v>
      </c>
      <c r="M33" s="44">
        <f t="shared" si="8"/>
        <v>3121.600253691789</v>
      </c>
      <c r="N33" s="44">
        <f t="shared" si="9"/>
        <v>20792.477214275728</v>
      </c>
      <c r="O33" s="44">
        <f t="shared" si="10"/>
        <v>11438.59113940208</v>
      </c>
      <c r="P33" s="44">
        <f t="shared" si="11"/>
        <v>3121.600253691789</v>
      </c>
      <c r="Q33" s="44">
        <f t="shared" si="12"/>
        <v>2521.2925125972142</v>
      </c>
      <c r="R33" s="44">
        <f t="shared" si="13"/>
        <v>4202.154187662024</v>
      </c>
      <c r="S33" s="44">
        <f t="shared" si="14"/>
        <v>62388.346329028907</v>
      </c>
      <c r="T33" s="7">
        <f t="shared" si="5"/>
        <v>109146.86201719542</v>
      </c>
      <c r="U33" s="7">
        <f t="shared" si="6"/>
        <v>109146.86201719542</v>
      </c>
      <c r="V33" s="20"/>
      <c r="AB33" s="19"/>
      <c r="AC33" s="19"/>
    </row>
    <row r="34" spans="1:37" ht="13" thickBot="1" x14ac:dyDescent="0.3">
      <c r="A34" s="34">
        <v>15</v>
      </c>
      <c r="B34" s="4">
        <v>1520</v>
      </c>
      <c r="C34" s="9" t="s">
        <v>48</v>
      </c>
      <c r="D34" s="9">
        <v>37.190746989153197</v>
      </c>
      <c r="E34" s="8">
        <v>7.9629853723338</v>
      </c>
      <c r="F34" s="33">
        <v>487.69660085494502</v>
      </c>
      <c r="G34" s="8">
        <f t="shared" si="3"/>
        <v>45.153732361486995</v>
      </c>
      <c r="H34" s="8">
        <f t="shared" si="0"/>
        <v>48.769660085494507</v>
      </c>
      <c r="I34" s="9">
        <f t="shared" si="1"/>
        <v>451.53732361486993</v>
      </c>
      <c r="J34" s="4" t="str">
        <f t="shared" si="2"/>
        <v>Nei</v>
      </c>
      <c r="K34" s="4">
        <f t="shared" si="4"/>
        <v>1070</v>
      </c>
      <c r="L34" s="44">
        <f t="shared" si="7"/>
        <v>6908.9725886311244</v>
      </c>
      <c r="M34" s="44">
        <f t="shared" si="8"/>
        <v>13817.945177262249</v>
      </c>
      <c r="N34" s="44">
        <f t="shared" si="9"/>
        <v>92039.110359037018</v>
      </c>
      <c r="O34" s="44">
        <f t="shared" si="10"/>
        <v>50633.589320877058</v>
      </c>
      <c r="P34" s="44">
        <f t="shared" si="11"/>
        <v>13817.945177262249</v>
      </c>
      <c r="Q34" s="44">
        <f t="shared" si="12"/>
        <v>11160.648027788739</v>
      </c>
      <c r="R34" s="44">
        <f t="shared" si="13"/>
        <v>18601.080046314568</v>
      </c>
      <c r="S34" s="44">
        <f t="shared" si="14"/>
        <v>276165.64557073783</v>
      </c>
      <c r="T34" s="7">
        <f t="shared" si="5"/>
        <v>483144.93626791082</v>
      </c>
      <c r="U34" s="7">
        <f t="shared" si="6"/>
        <v>483144.93626791082</v>
      </c>
      <c r="V34" s="20"/>
      <c r="AB34" s="19"/>
      <c r="AC34" s="19"/>
    </row>
    <row r="35" spans="1:37" ht="13" thickBot="1" x14ac:dyDescent="0.3">
      <c r="A35" s="34">
        <v>15</v>
      </c>
      <c r="B35" s="4">
        <v>1525</v>
      </c>
      <c r="C35" s="9" t="s">
        <v>49</v>
      </c>
      <c r="D35" s="9">
        <v>18.326148643791299</v>
      </c>
      <c r="E35" s="8">
        <v>3.93207701987293</v>
      </c>
      <c r="F35" s="33">
        <v>322.70371694284199</v>
      </c>
      <c r="G35" s="8">
        <f t="shared" si="3"/>
        <v>22.258225663664231</v>
      </c>
      <c r="H35" s="8">
        <f t="shared" si="0"/>
        <v>32.270371694284201</v>
      </c>
      <c r="I35" s="9">
        <f t="shared" si="1"/>
        <v>222.58225663664231</v>
      </c>
      <c r="J35" s="4" t="str">
        <f t="shared" si="2"/>
        <v>Nei</v>
      </c>
      <c r="K35" s="4">
        <f t="shared" si="4"/>
        <v>1070</v>
      </c>
      <c r="L35" s="44">
        <f t="shared" si="7"/>
        <v>3405.7311087972644</v>
      </c>
      <c r="M35" s="44">
        <f t="shared" si="8"/>
        <v>6811.4622175945287</v>
      </c>
      <c r="N35" s="44">
        <f t="shared" si="9"/>
        <v>45370.054281529985</v>
      </c>
      <c r="O35" s="44">
        <f t="shared" si="10"/>
        <v>24959.483930206523</v>
      </c>
      <c r="P35" s="44">
        <f t="shared" si="11"/>
        <v>6811.4622175945287</v>
      </c>
      <c r="Q35" s="44">
        <f t="shared" si="12"/>
        <v>5501.5656372878875</v>
      </c>
      <c r="R35" s="44">
        <f t="shared" si="13"/>
        <v>9169.2760621464804</v>
      </c>
      <c r="S35" s="44">
        <f t="shared" si="14"/>
        <v>136133.97914605009</v>
      </c>
      <c r="T35" s="7">
        <f t="shared" si="5"/>
        <v>238163.01460120728</v>
      </c>
      <c r="U35" s="7">
        <f t="shared" si="6"/>
        <v>238163.01460120728</v>
      </c>
      <c r="V35" s="20"/>
      <c r="AB35" s="19"/>
      <c r="AC35" s="19"/>
    </row>
    <row r="36" spans="1:37" ht="13" thickBot="1" x14ac:dyDescent="0.3">
      <c r="A36" s="34">
        <v>15</v>
      </c>
      <c r="B36" s="4">
        <v>1528</v>
      </c>
      <c r="C36" s="9" t="s">
        <v>50</v>
      </c>
      <c r="D36" s="9">
        <v>14.7168021871513</v>
      </c>
      <c r="E36" s="8">
        <v>5.2318277836049099</v>
      </c>
      <c r="F36" s="33">
        <v>233.19510482566898</v>
      </c>
      <c r="G36" s="8">
        <f t="shared" si="3"/>
        <v>19.948629970756208</v>
      </c>
      <c r="H36" s="8">
        <f t="shared" si="0"/>
        <v>23.319510482566898</v>
      </c>
      <c r="I36" s="9">
        <f t="shared" si="1"/>
        <v>199.48629970756207</v>
      </c>
      <c r="J36" s="4" t="str">
        <f t="shared" si="2"/>
        <v>Nei</v>
      </c>
      <c r="K36" s="4">
        <f t="shared" si="4"/>
        <v>1320</v>
      </c>
      <c r="L36" s="44">
        <f t="shared" si="7"/>
        <v>3060.2</v>
      </c>
      <c r="M36" s="44">
        <f t="shared" si="8"/>
        <v>6120.4</v>
      </c>
      <c r="N36" s="44">
        <f t="shared" si="9"/>
        <v>40767</v>
      </c>
      <c r="O36" s="44">
        <f t="shared" si="10"/>
        <v>22427.200000000001</v>
      </c>
      <c r="P36" s="44">
        <f t="shared" si="11"/>
        <v>6120.4</v>
      </c>
      <c r="Q36" s="44">
        <f t="shared" si="12"/>
        <v>4943.3999999999996</v>
      </c>
      <c r="R36" s="44">
        <f t="shared" si="13"/>
        <v>8239</v>
      </c>
      <c r="S36" s="44">
        <f t="shared" si="14"/>
        <v>122322.4</v>
      </c>
      <c r="T36" s="7">
        <f t="shared" si="5"/>
        <v>263321.91561398195</v>
      </c>
      <c r="U36" s="7">
        <f t="shared" si="6"/>
        <v>214000</v>
      </c>
      <c r="V36" s="20"/>
      <c r="AB36" s="19"/>
      <c r="AC36" s="19"/>
    </row>
    <row r="37" spans="1:37" ht="13" thickBot="1" x14ac:dyDescent="0.3">
      <c r="A37" s="34">
        <v>15</v>
      </c>
      <c r="B37" s="4">
        <v>1531</v>
      </c>
      <c r="C37" s="9" t="s">
        <v>51</v>
      </c>
      <c r="D37" s="9">
        <v>2.8033045384363802</v>
      </c>
      <c r="E37" s="8">
        <v>4.8397337203459401</v>
      </c>
      <c r="F37" s="33">
        <v>58.789152082359003</v>
      </c>
      <c r="G37" s="8">
        <f t="shared" si="3"/>
        <v>7.6430382587823207</v>
      </c>
      <c r="H37" s="8">
        <f t="shared" si="0"/>
        <v>5.8789152082359006</v>
      </c>
      <c r="I37" s="9">
        <f t="shared" si="1"/>
        <v>58.789152082359003</v>
      </c>
      <c r="J37" s="4" t="str">
        <f t="shared" si="2"/>
        <v>JA</v>
      </c>
      <c r="K37" s="4">
        <f t="shared" si="4"/>
        <v>1320</v>
      </c>
      <c r="L37" s="44">
        <f t="shared" si="7"/>
        <v>1109.7040347066086</v>
      </c>
      <c r="M37" s="44">
        <f t="shared" si="8"/>
        <v>2219.4080694132172</v>
      </c>
      <c r="N37" s="44">
        <f t="shared" si="9"/>
        <v>14783.120182629995</v>
      </c>
      <c r="O37" s="44">
        <f t="shared" si="10"/>
        <v>8132.6561424652155</v>
      </c>
      <c r="P37" s="44">
        <f t="shared" si="11"/>
        <v>2219.4080694132172</v>
      </c>
      <c r="Q37" s="44">
        <f t="shared" si="12"/>
        <v>1792.5988252952907</v>
      </c>
      <c r="R37" s="44">
        <f t="shared" si="13"/>
        <v>2987.6647088254845</v>
      </c>
      <c r="S37" s="44">
        <f t="shared" si="14"/>
        <v>44357.120715964855</v>
      </c>
      <c r="T37" s="7">
        <f t="shared" si="5"/>
        <v>77601.680748713887</v>
      </c>
      <c r="U37" s="7">
        <f t="shared" si="6"/>
        <v>77601.680748713887</v>
      </c>
      <c r="V37" s="20"/>
      <c r="AB37" s="19"/>
      <c r="AC37" s="19"/>
    </row>
    <row r="38" spans="1:37" ht="13" thickBot="1" x14ac:dyDescent="0.3">
      <c r="A38" s="34">
        <v>15</v>
      </c>
      <c r="B38" s="4">
        <v>1532</v>
      </c>
      <c r="C38" s="9" t="s">
        <v>52</v>
      </c>
      <c r="D38" s="9">
        <v>11.7405990015369</v>
      </c>
      <c r="E38" s="8">
        <v>4.8387262670647804</v>
      </c>
      <c r="F38" s="33">
        <v>40.777105918959101</v>
      </c>
      <c r="G38" s="8">
        <f t="shared" si="3"/>
        <v>16.579325268601679</v>
      </c>
      <c r="H38" s="8">
        <f t="shared" si="0"/>
        <v>4.0777105918959107</v>
      </c>
      <c r="I38" s="9">
        <f t="shared" si="1"/>
        <v>40.777105918959101</v>
      </c>
      <c r="J38" s="4" t="str">
        <f t="shared" si="2"/>
        <v>JA</v>
      </c>
      <c r="K38" s="4">
        <f t="shared" si="4"/>
        <v>1320</v>
      </c>
      <c r="L38" s="44">
        <f t="shared" si="7"/>
        <v>769.70865132627205</v>
      </c>
      <c r="M38" s="44">
        <f t="shared" si="8"/>
        <v>1539.4173026525441</v>
      </c>
      <c r="N38" s="44">
        <f t="shared" si="9"/>
        <v>10253.811054381456</v>
      </c>
      <c r="O38" s="44">
        <f t="shared" si="10"/>
        <v>5640.9417244051265</v>
      </c>
      <c r="P38" s="44">
        <f t="shared" si="11"/>
        <v>1539.4173026525441</v>
      </c>
      <c r="Q38" s="44">
        <f t="shared" si="12"/>
        <v>1243.3755136809009</v>
      </c>
      <c r="R38" s="44">
        <f t="shared" si="13"/>
        <v>2072.2925228015015</v>
      </c>
      <c r="S38" s="44">
        <f t="shared" si="14"/>
        <v>30766.815741125669</v>
      </c>
      <c r="T38" s="7">
        <f t="shared" si="5"/>
        <v>53825.779813026013</v>
      </c>
      <c r="U38" s="7">
        <f t="shared" si="6"/>
        <v>53825.779813026013</v>
      </c>
      <c r="V38" s="20"/>
      <c r="AB38" s="19"/>
      <c r="AC38" s="19"/>
    </row>
    <row r="39" spans="1:37" ht="13" thickBot="1" x14ac:dyDescent="0.3">
      <c r="A39" s="34">
        <v>15</v>
      </c>
      <c r="B39" s="4">
        <v>1535</v>
      </c>
      <c r="C39" s="9" t="s">
        <v>53</v>
      </c>
      <c r="D39" s="9">
        <v>23.220941838210798</v>
      </c>
      <c r="E39" s="8">
        <v>6.5762142435223403</v>
      </c>
      <c r="F39" s="33">
        <v>317.88509230951502</v>
      </c>
      <c r="G39" s="8">
        <f t="shared" si="3"/>
        <v>29.797156081733139</v>
      </c>
      <c r="H39" s="8">
        <f t="shared" si="0"/>
        <v>31.788509230951504</v>
      </c>
      <c r="I39" s="9">
        <f t="shared" si="1"/>
        <v>297.97156081733141</v>
      </c>
      <c r="J39" s="4" t="str">
        <f t="shared" si="2"/>
        <v>Nei</v>
      </c>
      <c r="K39" s="4">
        <f t="shared" si="4"/>
        <v>1070</v>
      </c>
      <c r="L39" s="44">
        <f t="shared" si="7"/>
        <v>4559.2628520659873</v>
      </c>
      <c r="M39" s="44">
        <f t="shared" si="8"/>
        <v>9118.5257041319746</v>
      </c>
      <c r="N39" s="44">
        <f t="shared" si="9"/>
        <v>60737.033099200744</v>
      </c>
      <c r="O39" s="44">
        <f t="shared" si="10"/>
        <v>33413.338943812276</v>
      </c>
      <c r="P39" s="44">
        <f t="shared" si="11"/>
        <v>9118.5257041319746</v>
      </c>
      <c r="Q39" s="44">
        <f t="shared" si="12"/>
        <v>7364.9630687219797</v>
      </c>
      <c r="R39" s="44">
        <f t="shared" si="13"/>
        <v>12274.938447869967</v>
      </c>
      <c r="S39" s="44">
        <f t="shared" si="14"/>
        <v>182242.98225460967</v>
      </c>
      <c r="T39" s="7">
        <f t="shared" si="5"/>
        <v>318829.57007454458</v>
      </c>
      <c r="U39" s="7">
        <f t="shared" si="6"/>
        <v>318829.57007454458</v>
      </c>
      <c r="V39" s="20"/>
      <c r="AB39" s="19"/>
      <c r="AC39" s="19"/>
    </row>
    <row r="40" spans="1:37" ht="13" thickBot="1" x14ac:dyDescent="0.3">
      <c r="A40" s="34">
        <v>15</v>
      </c>
      <c r="B40" s="4">
        <v>1539</v>
      </c>
      <c r="C40" s="9" t="s">
        <v>54</v>
      </c>
      <c r="D40" s="9">
        <v>36.044416661554401</v>
      </c>
      <c r="E40" s="8">
        <v>6.29977738156136</v>
      </c>
      <c r="F40" s="33">
        <v>778.07892267500995</v>
      </c>
      <c r="G40" s="8">
        <f t="shared" si="3"/>
        <v>42.344194043115763</v>
      </c>
      <c r="H40" s="8">
        <f t="shared" si="0"/>
        <v>77.807892267501003</v>
      </c>
      <c r="I40" s="9">
        <f t="shared" si="1"/>
        <v>423.4419404311576</v>
      </c>
      <c r="J40" s="4" t="str">
        <f t="shared" si="2"/>
        <v>Nei</v>
      </c>
      <c r="K40" s="4">
        <f t="shared" si="4"/>
        <v>1070</v>
      </c>
      <c r="L40" s="44">
        <f t="shared" si="7"/>
        <v>6479.0851305371425</v>
      </c>
      <c r="M40" s="44">
        <f t="shared" si="8"/>
        <v>12958.170261074285</v>
      </c>
      <c r="N40" s="44">
        <f t="shared" si="9"/>
        <v>86312.287927785015</v>
      </c>
      <c r="O40" s="44">
        <f t="shared" si="10"/>
        <v>47483.085432188294</v>
      </c>
      <c r="P40" s="44">
        <f t="shared" si="11"/>
        <v>12958.170261074285</v>
      </c>
      <c r="Q40" s="44">
        <f t="shared" si="12"/>
        <v>10466.214441636923</v>
      </c>
      <c r="R40" s="44">
        <f t="shared" si="13"/>
        <v>17443.690736061537</v>
      </c>
      <c r="S40" s="44">
        <f t="shared" si="14"/>
        <v>258982.17207098118</v>
      </c>
      <c r="T40" s="7">
        <f t="shared" si="5"/>
        <v>453082.87626133865</v>
      </c>
      <c r="U40" s="7">
        <f t="shared" si="6"/>
        <v>453082.87626133865</v>
      </c>
      <c r="V40" s="20"/>
      <c r="AB40" s="19"/>
      <c r="AC40" s="19"/>
    </row>
    <row r="41" spans="1:37" s="15" customFormat="1" ht="13" thickBot="1" x14ac:dyDescent="0.3">
      <c r="A41" s="34">
        <v>15</v>
      </c>
      <c r="B41" s="4">
        <v>1547</v>
      </c>
      <c r="C41" s="9" t="s">
        <v>55</v>
      </c>
      <c r="D41" s="9">
        <v>10.9250841784059</v>
      </c>
      <c r="E41" s="8">
        <v>3.86590177060005</v>
      </c>
      <c r="F41" s="33">
        <v>60.866514869583703</v>
      </c>
      <c r="G41" s="8">
        <f t="shared" si="3"/>
        <v>14.79098594900595</v>
      </c>
      <c r="H41" s="8">
        <f t="shared" si="0"/>
        <v>6.0866514869583703</v>
      </c>
      <c r="I41" s="9">
        <f t="shared" si="1"/>
        <v>60.866514869583703</v>
      </c>
      <c r="J41" s="4" t="str">
        <f t="shared" si="2"/>
        <v>JA</v>
      </c>
      <c r="K41" s="4">
        <f t="shared" si="4"/>
        <v>1320</v>
      </c>
      <c r="L41" s="44">
        <f t="shared" si="7"/>
        <v>1148.916334678262</v>
      </c>
      <c r="M41" s="44">
        <f t="shared" si="8"/>
        <v>2297.8326693565241</v>
      </c>
      <c r="N41" s="44">
        <f t="shared" si="9"/>
        <v>15305.493829105519</v>
      </c>
      <c r="O41" s="44">
        <f t="shared" si="10"/>
        <v>8420.0302009987317</v>
      </c>
      <c r="P41" s="44">
        <f t="shared" si="11"/>
        <v>2297.8326693565241</v>
      </c>
      <c r="Q41" s="44">
        <f t="shared" si="12"/>
        <v>1855.9417714033461</v>
      </c>
      <c r="R41" s="44">
        <f t="shared" si="13"/>
        <v>3093.2362856722439</v>
      </c>
      <c r="S41" s="44">
        <f t="shared" si="14"/>
        <v>45924.51586727934</v>
      </c>
      <c r="T41" s="7">
        <f t="shared" si="5"/>
        <v>80343.799627850487</v>
      </c>
      <c r="U41" s="7">
        <f t="shared" si="6"/>
        <v>80343.799627850487</v>
      </c>
      <c r="V41" s="20"/>
      <c r="W41" s="19"/>
      <c r="X41" s="19"/>
      <c r="Y41" s="24"/>
      <c r="Z41"/>
      <c r="AA41"/>
      <c r="AB41" s="19"/>
      <c r="AC41" s="19"/>
      <c r="AD41"/>
      <c r="AE41"/>
      <c r="AF41"/>
      <c r="AG41"/>
      <c r="AH41"/>
      <c r="AI41"/>
      <c r="AJ41"/>
      <c r="AK41"/>
    </row>
    <row r="42" spans="1:37" s="16" customFormat="1" ht="13" thickBot="1" x14ac:dyDescent="0.3">
      <c r="A42" s="34">
        <v>15</v>
      </c>
      <c r="B42" s="4">
        <v>1554</v>
      </c>
      <c r="C42" s="9" t="s">
        <v>56</v>
      </c>
      <c r="D42" s="9">
        <v>22.340185805994498</v>
      </c>
      <c r="E42" s="8">
        <v>5.6980146400803005</v>
      </c>
      <c r="F42" s="33">
        <v>175.69408206888102</v>
      </c>
      <c r="G42" s="8">
        <f t="shared" si="3"/>
        <v>28.038200446074796</v>
      </c>
      <c r="H42" s="8">
        <f t="shared" si="0"/>
        <v>17.569408206888102</v>
      </c>
      <c r="I42" s="9">
        <f t="shared" si="1"/>
        <v>175.69408206888102</v>
      </c>
      <c r="J42" s="4" t="str">
        <f t="shared" si="2"/>
        <v>JA</v>
      </c>
      <c r="K42" s="4">
        <f t="shared" si="4"/>
        <v>1320</v>
      </c>
      <c r="L42" s="44">
        <f t="shared" si="7"/>
        <v>3060.2</v>
      </c>
      <c r="M42" s="44">
        <f t="shared" si="8"/>
        <v>6120.4</v>
      </c>
      <c r="N42" s="44">
        <f t="shared" si="9"/>
        <v>40767</v>
      </c>
      <c r="O42" s="44">
        <f t="shared" si="10"/>
        <v>22427.200000000001</v>
      </c>
      <c r="P42" s="44">
        <f t="shared" si="11"/>
        <v>6120.4</v>
      </c>
      <c r="Q42" s="44">
        <f t="shared" si="12"/>
        <v>4943.3999999999996</v>
      </c>
      <c r="R42" s="44">
        <f t="shared" si="13"/>
        <v>8239</v>
      </c>
      <c r="S42" s="44">
        <f t="shared" si="14"/>
        <v>122322.4</v>
      </c>
      <c r="T42" s="7">
        <f t="shared" si="5"/>
        <v>231916.18833092295</v>
      </c>
      <c r="U42" s="7">
        <f t="shared" si="6"/>
        <v>214000</v>
      </c>
      <c r="V42" s="20"/>
      <c r="W42" s="19"/>
      <c r="X42" s="19"/>
      <c r="Y42" s="24"/>
      <c r="Z42"/>
      <c r="AA42"/>
      <c r="AB42" s="19"/>
      <c r="AC42" s="19"/>
      <c r="AD42"/>
      <c r="AE42"/>
      <c r="AF42"/>
      <c r="AG42"/>
      <c r="AH42"/>
      <c r="AI42"/>
      <c r="AJ42"/>
      <c r="AK42"/>
    </row>
    <row r="43" spans="1:37" ht="13" thickBot="1" x14ac:dyDescent="0.3">
      <c r="A43" s="34">
        <v>15</v>
      </c>
      <c r="B43" s="4">
        <v>1557</v>
      </c>
      <c r="C43" s="9" t="s">
        <v>57</v>
      </c>
      <c r="D43" s="9">
        <v>26.111410341665202</v>
      </c>
      <c r="E43" s="8">
        <v>3.4974348505497099</v>
      </c>
      <c r="F43" s="33">
        <v>382.55005368661898</v>
      </c>
      <c r="G43" s="8">
        <f t="shared" si="3"/>
        <v>29.608845192214911</v>
      </c>
      <c r="H43" s="8">
        <f t="shared" si="0"/>
        <v>38.255005368661898</v>
      </c>
      <c r="I43" s="9">
        <f t="shared" si="1"/>
        <v>296.08845192214909</v>
      </c>
      <c r="J43" s="4" t="str">
        <f t="shared" si="2"/>
        <v>Nei</v>
      </c>
      <c r="K43" s="4">
        <f t="shared" si="4"/>
        <v>1070</v>
      </c>
      <c r="L43" s="44">
        <f t="shared" si="7"/>
        <v>4530.4494028608033</v>
      </c>
      <c r="M43" s="44">
        <f t="shared" si="8"/>
        <v>9060.8988057216065</v>
      </c>
      <c r="N43" s="44">
        <f t="shared" si="9"/>
        <v>60353.18959755126</v>
      </c>
      <c r="O43" s="44">
        <f t="shared" si="10"/>
        <v>33202.17464474211</v>
      </c>
      <c r="P43" s="44">
        <f t="shared" si="11"/>
        <v>9060.8988057216065</v>
      </c>
      <c r="Q43" s="44">
        <f t="shared" si="12"/>
        <v>7318.4182661597579</v>
      </c>
      <c r="R43" s="44">
        <f t="shared" si="13"/>
        <v>12197.363776932931</v>
      </c>
      <c r="S43" s="44">
        <f t="shared" si="14"/>
        <v>181091.25025700944</v>
      </c>
      <c r="T43" s="7">
        <f t="shared" si="5"/>
        <v>316814.64355669951</v>
      </c>
      <c r="U43" s="7">
        <f t="shared" si="6"/>
        <v>316814.64355669951</v>
      </c>
      <c r="V43" s="20"/>
      <c r="AB43" s="19"/>
      <c r="AC43" s="19"/>
    </row>
    <row r="44" spans="1:37" ht="13" thickBot="1" x14ac:dyDescent="0.3">
      <c r="A44" s="34">
        <v>15</v>
      </c>
      <c r="B44" s="4">
        <v>1560</v>
      </c>
      <c r="C44" s="9" t="s">
        <v>58</v>
      </c>
      <c r="D44" s="9">
        <v>20.850289506883403</v>
      </c>
      <c r="E44" s="8">
        <v>4.6095589048070007</v>
      </c>
      <c r="F44" s="33">
        <v>329.01285479867897</v>
      </c>
      <c r="G44" s="8">
        <f t="shared" si="3"/>
        <v>25.459848411690402</v>
      </c>
      <c r="H44" s="8">
        <f t="shared" si="0"/>
        <v>32.901285479867902</v>
      </c>
      <c r="I44" s="9">
        <f t="shared" si="1"/>
        <v>254.59848411690402</v>
      </c>
      <c r="J44" s="4" t="str">
        <f t="shared" si="2"/>
        <v>Nei</v>
      </c>
      <c r="K44" s="4">
        <f t="shared" si="4"/>
        <v>1070</v>
      </c>
      <c r="L44" s="44">
        <f t="shared" si="7"/>
        <v>3895.6114054727486</v>
      </c>
      <c r="M44" s="44">
        <f t="shared" si="8"/>
        <v>7791.2228109454973</v>
      </c>
      <c r="N44" s="44">
        <f t="shared" si="9"/>
        <v>51896.082009969134</v>
      </c>
      <c r="O44" s="44">
        <f t="shared" si="10"/>
        <v>28549.655614933152</v>
      </c>
      <c r="P44" s="44">
        <f t="shared" si="11"/>
        <v>7791.2228109454973</v>
      </c>
      <c r="Q44" s="44">
        <f t="shared" si="12"/>
        <v>6292.9107319175164</v>
      </c>
      <c r="R44" s="44">
        <f t="shared" si="13"/>
        <v>10488.184553195862</v>
      </c>
      <c r="S44" s="44">
        <f t="shared" si="14"/>
        <v>155715.48806770792</v>
      </c>
      <c r="T44" s="7">
        <f t="shared" si="5"/>
        <v>272420.37800508732</v>
      </c>
      <c r="U44" s="7">
        <f t="shared" si="6"/>
        <v>272420.37800508732</v>
      </c>
      <c r="AB44" s="19"/>
      <c r="AC44" s="19"/>
    </row>
    <row r="45" spans="1:37" ht="13" thickBot="1" x14ac:dyDescent="0.3">
      <c r="A45" s="34">
        <v>15</v>
      </c>
      <c r="B45" s="4">
        <v>1563</v>
      </c>
      <c r="C45" s="9" t="s">
        <v>59</v>
      </c>
      <c r="D45" s="9">
        <v>25.173706620902301</v>
      </c>
      <c r="E45" s="8">
        <v>5.7781289517588101</v>
      </c>
      <c r="F45" s="33">
        <v>557.52137124627802</v>
      </c>
      <c r="G45" s="8">
        <f t="shared" si="3"/>
        <v>30.951835572661111</v>
      </c>
      <c r="H45" s="8">
        <f t="shared" si="0"/>
        <v>55.752137124627808</v>
      </c>
      <c r="I45" s="9">
        <f t="shared" si="1"/>
        <v>309.51835572661111</v>
      </c>
      <c r="J45" s="4" t="str">
        <f t="shared" si="2"/>
        <v>Nei</v>
      </c>
      <c r="K45" s="4">
        <f t="shared" si="4"/>
        <v>1070</v>
      </c>
      <c r="L45" s="44">
        <f t="shared" si="7"/>
        <v>4735.940360972877</v>
      </c>
      <c r="M45" s="44">
        <f t="shared" si="8"/>
        <v>9471.880721945754</v>
      </c>
      <c r="N45" s="44">
        <f t="shared" si="9"/>
        <v>63090.674039533777</v>
      </c>
      <c r="O45" s="44">
        <f t="shared" si="10"/>
        <v>34708.150337759267</v>
      </c>
      <c r="P45" s="44">
        <f t="shared" si="11"/>
        <v>9471.880721945754</v>
      </c>
      <c r="Q45" s="44">
        <f t="shared" si="12"/>
        <v>7650.3651984946464</v>
      </c>
      <c r="R45" s="44">
        <f t="shared" si="13"/>
        <v>12750.608664157744</v>
      </c>
      <c r="S45" s="44">
        <f t="shared" si="14"/>
        <v>189305.14058266408</v>
      </c>
      <c r="T45" s="7">
        <f t="shared" si="5"/>
        <v>331184.64062747388</v>
      </c>
      <c r="U45" s="7">
        <f t="shared" si="6"/>
        <v>331184.64062747388</v>
      </c>
      <c r="AB45" s="19"/>
      <c r="AC45" s="19"/>
    </row>
    <row r="46" spans="1:37" ht="13" thickBot="1" x14ac:dyDescent="0.3">
      <c r="A46" s="34">
        <v>15</v>
      </c>
      <c r="B46" s="4">
        <v>1566</v>
      </c>
      <c r="C46" s="9" t="s">
        <v>60</v>
      </c>
      <c r="D46" s="9">
        <v>39.091546932018304</v>
      </c>
      <c r="E46" s="8">
        <v>6.6950011260822198</v>
      </c>
      <c r="F46" s="33">
        <v>977.44687290880302</v>
      </c>
      <c r="G46" s="8">
        <f t="shared" si="3"/>
        <v>45.786548058100522</v>
      </c>
      <c r="H46" s="8">
        <f t="shared" si="0"/>
        <v>97.744687290880307</v>
      </c>
      <c r="I46" s="9">
        <f t="shared" si="1"/>
        <v>457.86548058100522</v>
      </c>
      <c r="J46" s="4" t="str">
        <f t="shared" si="2"/>
        <v>Nei</v>
      </c>
      <c r="K46" s="4">
        <f t="shared" si="4"/>
        <v>1070</v>
      </c>
      <c r="L46" s="44">
        <f t="shared" si="7"/>
        <v>7005.7997183699608</v>
      </c>
      <c r="M46" s="44">
        <f t="shared" si="8"/>
        <v>14011.599436739922</v>
      </c>
      <c r="N46" s="44">
        <f t="shared" si="9"/>
        <v>93329.010234229194</v>
      </c>
      <c r="O46" s="44">
        <f t="shared" si="10"/>
        <v>51343.203530431601</v>
      </c>
      <c r="P46" s="44">
        <f t="shared" si="11"/>
        <v>14011.599436739922</v>
      </c>
      <c r="Q46" s="44">
        <f t="shared" si="12"/>
        <v>11317.061083520704</v>
      </c>
      <c r="R46" s="44">
        <f t="shared" si="13"/>
        <v>18861.76847253451</v>
      </c>
      <c r="S46" s="44">
        <f t="shared" si="14"/>
        <v>280036.02230910974</v>
      </c>
      <c r="T46" s="7">
        <f t="shared" si="5"/>
        <v>489916.06422167557</v>
      </c>
      <c r="U46" s="7">
        <f t="shared" si="6"/>
        <v>489916.06422167557</v>
      </c>
      <c r="AB46" s="19"/>
      <c r="AC46" s="19"/>
    </row>
    <row r="47" spans="1:37" ht="13" thickBot="1" x14ac:dyDescent="0.3">
      <c r="A47" s="34">
        <v>15</v>
      </c>
      <c r="B47" s="4">
        <v>1573</v>
      </c>
      <c r="C47" s="9" t="s">
        <v>61</v>
      </c>
      <c r="D47" s="9">
        <v>19.443150690019802</v>
      </c>
      <c r="E47" s="8">
        <v>2.7306010160061298</v>
      </c>
      <c r="F47" s="33">
        <v>272.20751548302798</v>
      </c>
      <c r="G47" s="8">
        <f t="shared" si="3"/>
        <v>22.173751706025932</v>
      </c>
      <c r="H47" s="8">
        <f t="shared" si="0"/>
        <v>27.2207515483028</v>
      </c>
      <c r="I47" s="9">
        <f t="shared" si="1"/>
        <v>221.73751706025934</v>
      </c>
      <c r="J47" s="4" t="str">
        <f t="shared" si="2"/>
        <v>Nei</v>
      </c>
      <c r="K47" s="4">
        <f t="shared" si="4"/>
        <v>1070</v>
      </c>
      <c r="L47" s="44">
        <f t="shared" si="7"/>
        <v>3392.8057485390282</v>
      </c>
      <c r="M47" s="44">
        <f t="shared" si="8"/>
        <v>6785.6114970780563</v>
      </c>
      <c r="N47" s="44">
        <f t="shared" si="9"/>
        <v>45197.866789977961</v>
      </c>
      <c r="O47" s="44">
        <f t="shared" si="10"/>
        <v>24864.758213069243</v>
      </c>
      <c r="P47" s="44">
        <f t="shared" si="11"/>
        <v>6785.6114970780563</v>
      </c>
      <c r="Q47" s="44">
        <f t="shared" si="12"/>
        <v>5480.6862091784296</v>
      </c>
      <c r="R47" s="44">
        <f t="shared" si="13"/>
        <v>9134.4770152973833</v>
      </c>
      <c r="S47" s="44">
        <f t="shared" si="14"/>
        <v>135617.32628425932</v>
      </c>
      <c r="T47" s="7">
        <f t="shared" si="5"/>
        <v>237259.1432544775</v>
      </c>
      <c r="U47" s="7">
        <f t="shared" si="6"/>
        <v>237259.1432544775</v>
      </c>
      <c r="AB47" s="19"/>
      <c r="AC47" s="19"/>
    </row>
    <row r="48" spans="1:37" ht="13" thickBot="1" x14ac:dyDescent="0.3">
      <c r="A48" s="34">
        <v>15</v>
      </c>
      <c r="B48" s="4">
        <v>1576</v>
      </c>
      <c r="C48" s="9" t="s">
        <v>62</v>
      </c>
      <c r="D48" s="9">
        <v>25.455479409101098</v>
      </c>
      <c r="E48" s="8">
        <v>4.5700651696619294</v>
      </c>
      <c r="F48" s="33">
        <v>638.58156076813805</v>
      </c>
      <c r="G48" s="8">
        <f t="shared" si="3"/>
        <v>30.025544578763029</v>
      </c>
      <c r="H48" s="8">
        <f t="shared" si="0"/>
        <v>63.858156076813806</v>
      </c>
      <c r="I48" s="9">
        <f t="shared" si="1"/>
        <v>300.25544578763026</v>
      </c>
      <c r="J48" s="4" t="str">
        <f t="shared" si="2"/>
        <v>Nei</v>
      </c>
      <c r="K48" s="4">
        <f t="shared" si="4"/>
        <v>1070</v>
      </c>
      <c r="L48" s="44">
        <f t="shared" si="7"/>
        <v>4594.2085759965303</v>
      </c>
      <c r="M48" s="44">
        <f t="shared" si="8"/>
        <v>9188.4171519930605</v>
      </c>
      <c r="N48" s="44">
        <f t="shared" si="9"/>
        <v>61202.568792121616</v>
      </c>
      <c r="O48" s="44">
        <f t="shared" si="10"/>
        <v>33669.444668841708</v>
      </c>
      <c r="P48" s="44">
        <f t="shared" si="11"/>
        <v>9188.4171519930605</v>
      </c>
      <c r="Q48" s="44">
        <f t="shared" si="12"/>
        <v>7421.4138535328566</v>
      </c>
      <c r="R48" s="44">
        <f t="shared" si="13"/>
        <v>12369.023089221428</v>
      </c>
      <c r="S48" s="44">
        <f t="shared" si="14"/>
        <v>183639.83370906411</v>
      </c>
      <c r="T48" s="7">
        <f t="shared" si="5"/>
        <v>321273.32699276437</v>
      </c>
      <c r="U48" s="7">
        <f t="shared" si="6"/>
        <v>321273.32699276437</v>
      </c>
      <c r="AB48" s="19"/>
      <c r="AC48" s="19"/>
    </row>
    <row r="49" spans="1:29" ht="13" thickBot="1" x14ac:dyDescent="0.3">
      <c r="A49" s="34">
        <v>15</v>
      </c>
      <c r="B49" s="4">
        <v>1577</v>
      </c>
      <c r="C49" s="9" t="s">
        <v>63</v>
      </c>
      <c r="D49" s="9">
        <v>34.741692149040496</v>
      </c>
      <c r="E49" s="8">
        <v>7.1136174629882705</v>
      </c>
      <c r="F49" s="33">
        <v>583.93851085443998</v>
      </c>
      <c r="G49" s="8">
        <f t="shared" si="3"/>
        <v>41.855309612028769</v>
      </c>
      <c r="H49" s="8">
        <f t="shared" si="0"/>
        <v>58.393851085443998</v>
      </c>
      <c r="I49" s="9">
        <f t="shared" si="1"/>
        <v>418.55309612028771</v>
      </c>
      <c r="J49" s="4" t="str">
        <f t="shared" si="2"/>
        <v>Nei</v>
      </c>
      <c r="K49" s="4">
        <f t="shared" si="4"/>
        <v>1070</v>
      </c>
      <c r="L49" s="44">
        <f t="shared" si="7"/>
        <v>6404.2809237365218</v>
      </c>
      <c r="M49" s="44">
        <f t="shared" si="8"/>
        <v>12808.561847473044</v>
      </c>
      <c r="N49" s="44">
        <f t="shared" si="9"/>
        <v>85315.770347678845</v>
      </c>
      <c r="O49" s="44">
        <f t="shared" si="10"/>
        <v>46934.869986544581</v>
      </c>
      <c r="P49" s="44">
        <f t="shared" si="11"/>
        <v>12808.561847473044</v>
      </c>
      <c r="Q49" s="44">
        <f t="shared" si="12"/>
        <v>10345.37687680515</v>
      </c>
      <c r="R49" s="44">
        <f t="shared" si="13"/>
        <v>17242.29479467525</v>
      </c>
      <c r="S49" s="44">
        <f t="shared" si="14"/>
        <v>255992.0962243214</v>
      </c>
      <c r="T49" s="7">
        <f t="shared" si="5"/>
        <v>447851.81284870784</v>
      </c>
      <c r="U49" s="7">
        <f t="shared" si="6"/>
        <v>447851.81284870784</v>
      </c>
      <c r="AB49" s="19"/>
      <c r="AC49" s="19"/>
    </row>
    <row r="50" spans="1:29" ht="13" thickBot="1" x14ac:dyDescent="0.3">
      <c r="A50" s="34">
        <v>15</v>
      </c>
      <c r="B50" s="4">
        <v>1578</v>
      </c>
      <c r="C50" s="9" t="s">
        <v>64</v>
      </c>
      <c r="D50" s="9">
        <v>19.421220876028098</v>
      </c>
      <c r="E50" s="8">
        <v>3.4422262541473096</v>
      </c>
      <c r="F50" s="33">
        <v>338.97752715091798</v>
      </c>
      <c r="G50" s="8">
        <f t="shared" si="3"/>
        <v>22.863447130175409</v>
      </c>
      <c r="H50" s="8">
        <f t="shared" si="0"/>
        <v>33.897752715091798</v>
      </c>
      <c r="I50" s="9">
        <f t="shared" si="1"/>
        <v>228.6344713017541</v>
      </c>
      <c r="J50" s="4" t="str">
        <f t="shared" si="2"/>
        <v>Nei</v>
      </c>
      <c r="K50" s="4">
        <f t="shared" si="4"/>
        <v>1070</v>
      </c>
      <c r="L50" s="44">
        <f t="shared" si="7"/>
        <v>3498.3360453881396</v>
      </c>
      <c r="M50" s="44">
        <f t="shared" si="8"/>
        <v>6996.6720907762792</v>
      </c>
      <c r="N50" s="44">
        <f t="shared" si="9"/>
        <v>46603.707457793047</v>
      </c>
      <c r="O50" s="44">
        <f t="shared" si="10"/>
        <v>25638.1550738935</v>
      </c>
      <c r="P50" s="44">
        <f t="shared" si="11"/>
        <v>6996.6720907762792</v>
      </c>
      <c r="Q50" s="44">
        <f t="shared" si="12"/>
        <v>5651.1582271654561</v>
      </c>
      <c r="R50" s="44">
        <f t="shared" si="13"/>
        <v>9418.597045275761</v>
      </c>
      <c r="S50" s="44">
        <f t="shared" si="14"/>
        <v>139835.58626180844</v>
      </c>
      <c r="T50" s="7">
        <f t="shared" si="5"/>
        <v>244638.8842928769</v>
      </c>
      <c r="U50" s="7">
        <f t="shared" si="6"/>
        <v>244638.8842928769</v>
      </c>
      <c r="AB50" s="19"/>
      <c r="AC50" s="19"/>
    </row>
    <row r="51" spans="1:29" ht="13" thickBot="1" x14ac:dyDescent="0.3">
      <c r="A51" s="34">
        <v>15</v>
      </c>
      <c r="B51" s="4">
        <v>1579</v>
      </c>
      <c r="C51" s="9" t="s">
        <v>65</v>
      </c>
      <c r="D51" s="41">
        <v>81.204419026427303</v>
      </c>
      <c r="E51" s="8">
        <v>12.0939835397611</v>
      </c>
      <c r="F51" s="33">
        <v>524.16767194451893</v>
      </c>
      <c r="G51" s="8">
        <f t="shared" ref="G51" si="15">(D51+E51)</f>
        <v>93.2984025661884</v>
      </c>
      <c r="H51" s="8">
        <f t="shared" ref="H51" si="16">F51*0.1</f>
        <v>52.416767194451893</v>
      </c>
      <c r="I51" s="9">
        <f t="shared" ref="I51" si="17">IF(G51&gt;=H51,F51,G51*10)</f>
        <v>524.16767194451893</v>
      </c>
      <c r="J51" s="4" t="str">
        <f t="shared" ref="J51" si="18">IF(G51&gt;=H51,"JA","Nei")</f>
        <v>JA</v>
      </c>
      <c r="K51" s="4">
        <f t="shared" ref="K51" si="19">IF(I51&gt;200,1070,1320)</f>
        <v>1070</v>
      </c>
      <c r="L51" s="44">
        <f t="shared" si="7"/>
        <v>8020.2895484230839</v>
      </c>
      <c r="M51" s="44">
        <f t="shared" si="8"/>
        <v>16040.579096846168</v>
      </c>
      <c r="N51" s="44">
        <f t="shared" si="9"/>
        <v>106843.71741081102</v>
      </c>
      <c r="O51" s="44">
        <f t="shared" si="10"/>
        <v>58778.066061170575</v>
      </c>
      <c r="P51" s="44">
        <f t="shared" si="11"/>
        <v>16040.579096846168</v>
      </c>
      <c r="Q51" s="44">
        <f t="shared" si="12"/>
        <v>12955.852347452674</v>
      </c>
      <c r="R51" s="44">
        <f t="shared" si="13"/>
        <v>21593.087245754457</v>
      </c>
      <c r="S51" s="44">
        <f t="shared" si="14"/>
        <v>320587.23817333108</v>
      </c>
      <c r="T51" s="7">
        <f t="shared" ref="T51" si="20">K51*I51</f>
        <v>560859.40898063523</v>
      </c>
      <c r="U51" s="7">
        <f t="shared" ref="U51" si="21">IF(K51=1070,IF(K51*I51&gt;1200000,1200000,K51*I51),IF(K51*I51&gt;214000,214000,K51*I51))</f>
        <v>560859.40898063523</v>
      </c>
      <c r="AB51" s="19"/>
      <c r="AC51" s="19"/>
    </row>
    <row r="52" spans="1:29" ht="13" thickBot="1" x14ac:dyDescent="0.3">
      <c r="A52" s="45">
        <v>15</v>
      </c>
      <c r="B52" s="46">
        <v>1580</v>
      </c>
      <c r="C52" s="37" t="s">
        <v>357</v>
      </c>
      <c r="D52" s="37">
        <v>21.6404679092912</v>
      </c>
      <c r="E52" s="38">
        <v>6.8402991477034201</v>
      </c>
      <c r="F52" s="37">
        <v>255.29811629692199</v>
      </c>
      <c r="G52" s="38">
        <f t="shared" si="3"/>
        <v>28.480767056994619</v>
      </c>
      <c r="H52" s="38">
        <f t="shared" si="0"/>
        <v>25.529811629692201</v>
      </c>
      <c r="I52" s="37">
        <f t="shared" si="1"/>
        <v>255.29811629692199</v>
      </c>
      <c r="J52" s="46" t="str">
        <f t="shared" si="2"/>
        <v>JA</v>
      </c>
      <c r="K52" s="46">
        <f t="shared" si="4"/>
        <v>1070</v>
      </c>
      <c r="L52" s="44">
        <f t="shared" si="7"/>
        <v>3906.3164774592033</v>
      </c>
      <c r="M52" s="44">
        <f t="shared" si="8"/>
        <v>7812.6329549184065</v>
      </c>
      <c r="N52" s="44">
        <f t="shared" si="9"/>
        <v>52038.691535383092</v>
      </c>
      <c r="O52" s="44">
        <f t="shared" si="10"/>
        <v>28628.109569071647</v>
      </c>
      <c r="P52" s="44">
        <f t="shared" si="11"/>
        <v>7812.6329549184065</v>
      </c>
      <c r="Q52" s="44">
        <f t="shared" si="12"/>
        <v>6310.2035405110209</v>
      </c>
      <c r="R52" s="44">
        <f t="shared" si="13"/>
        <v>10517.005900851702</v>
      </c>
      <c r="S52" s="44">
        <f t="shared" si="14"/>
        <v>156143.39150459305</v>
      </c>
      <c r="T52" s="47">
        <f t="shared" si="5"/>
        <v>273168.98443770653</v>
      </c>
      <c r="U52" s="47">
        <f t="shared" si="6"/>
        <v>273168.98443770653</v>
      </c>
      <c r="AB52" s="19"/>
      <c r="AC52" s="19"/>
    </row>
    <row r="53" spans="1:29" ht="13" thickBot="1" x14ac:dyDescent="0.3">
      <c r="A53" s="42">
        <v>18</v>
      </c>
      <c r="B53" s="5">
        <v>1804</v>
      </c>
      <c r="C53" s="11" t="s">
        <v>66</v>
      </c>
      <c r="D53" s="11">
        <v>36.998639187985802</v>
      </c>
      <c r="E53" s="10">
        <v>18.503782734679099</v>
      </c>
      <c r="F53" s="35">
        <v>987.23653809248992</v>
      </c>
      <c r="G53" s="10">
        <f t="shared" si="3"/>
        <v>55.502421922664901</v>
      </c>
      <c r="H53" s="10">
        <f t="shared" si="0"/>
        <v>98.723653809249001</v>
      </c>
      <c r="I53" s="11">
        <f t="shared" si="1"/>
        <v>555.02421922664905</v>
      </c>
      <c r="J53" s="5" t="str">
        <f t="shared" si="2"/>
        <v>Nei</v>
      </c>
      <c r="K53" s="5">
        <f t="shared" si="4"/>
        <v>1070</v>
      </c>
      <c r="L53" s="44">
        <f t="shared" si="7"/>
        <v>8492.4255783869576</v>
      </c>
      <c r="M53" s="44">
        <f t="shared" si="8"/>
        <v>16984.851156773915</v>
      </c>
      <c r="N53" s="44">
        <f t="shared" si="9"/>
        <v>113133.36172606402</v>
      </c>
      <c r="O53" s="44">
        <f t="shared" si="10"/>
        <v>62238.195847199517</v>
      </c>
      <c r="P53" s="44">
        <f t="shared" si="11"/>
        <v>16984.851156773915</v>
      </c>
      <c r="Q53" s="44">
        <f t="shared" si="12"/>
        <v>13718.533626625083</v>
      </c>
      <c r="R53" s="44">
        <f t="shared" si="13"/>
        <v>22864.222711041806</v>
      </c>
      <c r="S53" s="44">
        <f t="shared" si="14"/>
        <v>339459.47276964929</v>
      </c>
      <c r="T53" s="12">
        <f t="shared" si="5"/>
        <v>593875.91457251448</v>
      </c>
      <c r="U53" s="12">
        <f t="shared" si="6"/>
        <v>593875.91457251448</v>
      </c>
      <c r="AB53" s="19"/>
      <c r="AC53" s="19"/>
    </row>
    <row r="54" spans="1:29" ht="13" thickBot="1" x14ac:dyDescent="0.3">
      <c r="A54" s="34">
        <v>18</v>
      </c>
      <c r="B54" s="4">
        <v>1806</v>
      </c>
      <c r="C54" s="9" t="s">
        <v>67</v>
      </c>
      <c r="D54" s="9">
        <v>24.918303125379001</v>
      </c>
      <c r="E54" s="8">
        <v>13.9437727208146</v>
      </c>
      <c r="F54" s="33">
        <v>1352.62662085282</v>
      </c>
      <c r="G54" s="8">
        <f t="shared" si="3"/>
        <v>38.862075846193605</v>
      </c>
      <c r="H54" s="8">
        <f t="shared" si="0"/>
        <v>135.26266208528202</v>
      </c>
      <c r="I54" s="9">
        <f t="shared" si="1"/>
        <v>388.62075846193602</v>
      </c>
      <c r="J54" s="4" t="str">
        <f t="shared" si="2"/>
        <v>Nei</v>
      </c>
      <c r="K54" s="4">
        <f t="shared" si="4"/>
        <v>1070</v>
      </c>
      <c r="L54" s="44">
        <f t="shared" si="7"/>
        <v>5946.2862252260829</v>
      </c>
      <c r="M54" s="44">
        <f t="shared" si="8"/>
        <v>11892.572450452166</v>
      </c>
      <c r="N54" s="44">
        <f t="shared" si="9"/>
        <v>79214.512301088718</v>
      </c>
      <c r="O54" s="44">
        <f t="shared" si="10"/>
        <v>43578.377370887654</v>
      </c>
      <c r="P54" s="44">
        <f t="shared" si="11"/>
        <v>11892.572450452166</v>
      </c>
      <c r="Q54" s="44">
        <f t="shared" si="12"/>
        <v>9605.5392869036714</v>
      </c>
      <c r="R54" s="44">
        <f t="shared" si="13"/>
        <v>16009.232144839454</v>
      </c>
      <c r="S54" s="44">
        <f t="shared" si="14"/>
        <v>237685.1193244216</v>
      </c>
      <c r="T54" s="7">
        <f t="shared" si="5"/>
        <v>415824.21155427152</v>
      </c>
      <c r="U54" s="7">
        <f t="shared" si="6"/>
        <v>415824.21155427152</v>
      </c>
      <c r="AB54" s="19"/>
      <c r="AC54" s="19"/>
    </row>
    <row r="55" spans="1:29" ht="13" thickBot="1" x14ac:dyDescent="0.3">
      <c r="A55" s="34">
        <v>18</v>
      </c>
      <c r="B55" s="4">
        <v>1811</v>
      </c>
      <c r="C55" s="9" t="s">
        <v>68</v>
      </c>
      <c r="D55" s="9">
        <v>14.185818726342498</v>
      </c>
      <c r="E55" s="8">
        <v>1.955583310812</v>
      </c>
      <c r="F55" s="33">
        <v>594.91452743946695</v>
      </c>
      <c r="G55" s="8">
        <f t="shared" si="3"/>
        <v>16.141402037154499</v>
      </c>
      <c r="H55" s="8">
        <f t="shared" si="0"/>
        <v>59.491452743946695</v>
      </c>
      <c r="I55" s="9">
        <f t="shared" si="1"/>
        <v>161.41402037154501</v>
      </c>
      <c r="J55" s="4" t="str">
        <f t="shared" si="2"/>
        <v>Nei</v>
      </c>
      <c r="K55" s="4">
        <f t="shared" si="4"/>
        <v>1320</v>
      </c>
      <c r="L55" s="44">
        <f t="shared" si="7"/>
        <v>3046.8510485332836</v>
      </c>
      <c r="M55" s="44">
        <f t="shared" si="8"/>
        <v>6093.7020970665671</v>
      </c>
      <c r="N55" s="44">
        <f t="shared" si="9"/>
        <v>40589.169562628704</v>
      </c>
      <c r="O55" s="44">
        <f t="shared" si="10"/>
        <v>22329.36992211805</v>
      </c>
      <c r="P55" s="44">
        <f t="shared" si="11"/>
        <v>6093.7020970665671</v>
      </c>
      <c r="Q55" s="44">
        <f t="shared" si="12"/>
        <v>4921.8363091691499</v>
      </c>
      <c r="R55" s="44">
        <f t="shared" si="13"/>
        <v>8203.0605152819171</v>
      </c>
      <c r="S55" s="44">
        <f t="shared" si="14"/>
        <v>121788.81533857516</v>
      </c>
      <c r="T55" s="7">
        <f t="shared" si="5"/>
        <v>213066.5068904394</v>
      </c>
      <c r="U55" s="7">
        <f t="shared" si="6"/>
        <v>213066.5068904394</v>
      </c>
      <c r="AB55" s="19"/>
      <c r="AC55" s="19"/>
    </row>
    <row r="56" spans="1:29" ht="13" thickBot="1" x14ac:dyDescent="0.3">
      <c r="A56" s="34">
        <v>18</v>
      </c>
      <c r="B56" s="4">
        <v>1812</v>
      </c>
      <c r="C56" s="9" t="s">
        <v>69</v>
      </c>
      <c r="D56" s="9">
        <v>31.988032138756402</v>
      </c>
      <c r="E56" s="8">
        <v>2.30762892592666</v>
      </c>
      <c r="F56" s="33">
        <v>191.10811287328198</v>
      </c>
      <c r="G56" s="8">
        <f t="shared" si="3"/>
        <v>34.29566106468306</v>
      </c>
      <c r="H56" s="8">
        <f t="shared" si="0"/>
        <v>19.1108112873282</v>
      </c>
      <c r="I56" s="9">
        <f t="shared" si="1"/>
        <v>191.10811287328198</v>
      </c>
      <c r="J56" s="4" t="str">
        <f t="shared" si="2"/>
        <v>JA</v>
      </c>
      <c r="K56" s="4">
        <f t="shared" si="4"/>
        <v>1320</v>
      </c>
      <c r="L56" s="44">
        <f t="shared" si="7"/>
        <v>3060.2</v>
      </c>
      <c r="M56" s="44">
        <f t="shared" si="8"/>
        <v>6120.4</v>
      </c>
      <c r="N56" s="44">
        <f t="shared" si="9"/>
        <v>40767</v>
      </c>
      <c r="O56" s="44">
        <f t="shared" si="10"/>
        <v>22427.200000000001</v>
      </c>
      <c r="P56" s="44">
        <f t="shared" si="11"/>
        <v>6120.4</v>
      </c>
      <c r="Q56" s="44">
        <f t="shared" si="12"/>
        <v>4943.3999999999996</v>
      </c>
      <c r="R56" s="44">
        <f t="shared" si="13"/>
        <v>8239</v>
      </c>
      <c r="S56" s="44">
        <f t="shared" si="14"/>
        <v>122322.4</v>
      </c>
      <c r="T56" s="7">
        <f t="shared" si="5"/>
        <v>252262.70899273222</v>
      </c>
      <c r="U56" s="7">
        <f t="shared" si="6"/>
        <v>214000</v>
      </c>
      <c r="AB56" s="19"/>
      <c r="AC56" s="19"/>
    </row>
    <row r="57" spans="1:29" ht="13" thickBot="1" x14ac:dyDescent="0.3">
      <c r="A57" s="34">
        <v>18</v>
      </c>
      <c r="B57" s="4">
        <v>1813</v>
      </c>
      <c r="C57" s="9" t="s">
        <v>70</v>
      </c>
      <c r="D57" s="9">
        <v>37.158259368434699</v>
      </c>
      <c r="E57" s="8">
        <v>5.57947106208655</v>
      </c>
      <c r="F57" s="33">
        <v>595.96656887384199</v>
      </c>
      <c r="G57" s="8">
        <f t="shared" si="3"/>
        <v>42.737730430521246</v>
      </c>
      <c r="H57" s="8">
        <f t="shared" si="0"/>
        <v>59.596656887384199</v>
      </c>
      <c r="I57" s="9">
        <f t="shared" si="1"/>
        <v>427.37730430521248</v>
      </c>
      <c r="J57" s="4" t="str">
        <f t="shared" si="2"/>
        <v>Nei</v>
      </c>
      <c r="K57" s="4">
        <f t="shared" si="4"/>
        <v>1070</v>
      </c>
      <c r="L57" s="44">
        <f t="shared" si="7"/>
        <v>6539.3001331740561</v>
      </c>
      <c r="M57" s="44">
        <f t="shared" si="8"/>
        <v>13078.600266348112</v>
      </c>
      <c r="N57" s="44">
        <f t="shared" si="9"/>
        <v>87114.452823052983</v>
      </c>
      <c r="O57" s="44">
        <f t="shared" si="10"/>
        <v>47924.381395569311</v>
      </c>
      <c r="P57" s="44">
        <f t="shared" si="11"/>
        <v>13078.600266348112</v>
      </c>
      <c r="Q57" s="44">
        <f t="shared" si="12"/>
        <v>10563.484830511936</v>
      </c>
      <c r="R57" s="44">
        <f t="shared" si="13"/>
        <v>17605.808050853229</v>
      </c>
      <c r="S57" s="44">
        <f t="shared" si="14"/>
        <v>261389.08784071961</v>
      </c>
      <c r="T57" s="7">
        <f t="shared" si="5"/>
        <v>457293.71560657735</v>
      </c>
      <c r="U57" s="7">
        <f t="shared" si="6"/>
        <v>457293.71560657735</v>
      </c>
      <c r="AB57" s="19"/>
      <c r="AC57" s="19"/>
    </row>
    <row r="58" spans="1:29" ht="13" thickBot="1" x14ac:dyDescent="0.3">
      <c r="A58" s="34">
        <v>18</v>
      </c>
      <c r="B58" s="4">
        <v>1815</v>
      </c>
      <c r="C58" s="9" t="s">
        <v>71</v>
      </c>
      <c r="D58" s="9">
        <v>17.781210658648902</v>
      </c>
      <c r="E58" s="8">
        <v>1.47062871219657</v>
      </c>
      <c r="F58" s="33">
        <v>137.75322578446497</v>
      </c>
      <c r="G58" s="8">
        <f t="shared" si="3"/>
        <v>19.251839370845474</v>
      </c>
      <c r="H58" s="8">
        <f t="shared" si="0"/>
        <v>13.775322578446499</v>
      </c>
      <c r="I58" s="9">
        <f t="shared" si="1"/>
        <v>137.75322578446497</v>
      </c>
      <c r="J58" s="4" t="str">
        <f t="shared" si="2"/>
        <v>JA</v>
      </c>
      <c r="K58" s="4">
        <f t="shared" si="4"/>
        <v>1320</v>
      </c>
      <c r="L58" s="44">
        <f t="shared" si="7"/>
        <v>2600.2298899075608</v>
      </c>
      <c r="M58" s="44">
        <f t="shared" si="8"/>
        <v>5200.4597798151217</v>
      </c>
      <c r="N58" s="44">
        <f t="shared" si="9"/>
        <v>34639.426155761561</v>
      </c>
      <c r="O58" s="44">
        <f t="shared" si="10"/>
        <v>19056.230242119746</v>
      </c>
      <c r="P58" s="44">
        <f t="shared" si="11"/>
        <v>5200.4597798151217</v>
      </c>
      <c r="Q58" s="44">
        <f t="shared" si="12"/>
        <v>4200.3713606199053</v>
      </c>
      <c r="R58" s="44">
        <f t="shared" si="13"/>
        <v>7000.6189343665092</v>
      </c>
      <c r="S58" s="44">
        <f t="shared" si="14"/>
        <v>103936.46189308823</v>
      </c>
      <c r="T58" s="7">
        <f t="shared" si="5"/>
        <v>181834.25803549375</v>
      </c>
      <c r="U58" s="7">
        <f t="shared" si="6"/>
        <v>181834.25803549375</v>
      </c>
      <c r="AB58" s="19"/>
      <c r="AC58" s="19"/>
    </row>
    <row r="59" spans="1:29" ht="13" thickBot="1" x14ac:dyDescent="0.3">
      <c r="A59" s="34">
        <v>18</v>
      </c>
      <c r="B59" s="4">
        <v>1816</v>
      </c>
      <c r="C59" s="9" t="s">
        <v>72</v>
      </c>
      <c r="D59" s="9">
        <v>9.23239073973361</v>
      </c>
      <c r="E59" s="8">
        <v>0.72643253120441598</v>
      </c>
      <c r="F59" s="33">
        <v>104.83592908967701</v>
      </c>
      <c r="G59" s="8">
        <f t="shared" si="3"/>
        <v>9.9588232709380264</v>
      </c>
      <c r="H59" s="8">
        <f t="shared" si="0"/>
        <v>10.483592908967701</v>
      </c>
      <c r="I59" s="9">
        <f t="shared" si="1"/>
        <v>99.588232709380264</v>
      </c>
      <c r="J59" s="4" t="str">
        <f t="shared" si="2"/>
        <v>Nei</v>
      </c>
      <c r="K59" s="4">
        <f t="shared" si="4"/>
        <v>1320</v>
      </c>
      <c r="L59" s="44">
        <f t="shared" si="7"/>
        <v>1879.8274806222616</v>
      </c>
      <c r="M59" s="44">
        <f t="shared" si="8"/>
        <v>3759.6549612445233</v>
      </c>
      <c r="N59" s="44">
        <f t="shared" si="9"/>
        <v>25042.456997100759</v>
      </c>
      <c r="O59" s="44">
        <f t="shared" si="10"/>
        <v>13776.637760084828</v>
      </c>
      <c r="P59" s="44">
        <f t="shared" si="11"/>
        <v>3759.6549612445233</v>
      </c>
      <c r="Q59" s="44">
        <f t="shared" si="12"/>
        <v>3036.6443917744227</v>
      </c>
      <c r="R59" s="44">
        <f t="shared" si="13"/>
        <v>5061.0739862907049</v>
      </c>
      <c r="S59" s="44">
        <f t="shared" si="14"/>
        <v>75140.516638019908</v>
      </c>
      <c r="T59" s="7">
        <f t="shared" si="5"/>
        <v>131456.46717638194</v>
      </c>
      <c r="U59" s="7">
        <f t="shared" si="6"/>
        <v>131456.46717638194</v>
      </c>
      <c r="AB59" s="19"/>
      <c r="AC59" s="19"/>
    </row>
    <row r="60" spans="1:29" ht="13" thickBot="1" x14ac:dyDescent="0.3">
      <c r="A60" s="34">
        <v>18</v>
      </c>
      <c r="B60" s="4">
        <v>1818</v>
      </c>
      <c r="C60" s="9" t="s">
        <v>73</v>
      </c>
      <c r="D60" s="9">
        <v>12.046496297798701</v>
      </c>
      <c r="E60" s="8">
        <v>1.8811893135724</v>
      </c>
      <c r="F60" s="33">
        <v>50.0329582175601</v>
      </c>
      <c r="G60" s="8">
        <f t="shared" si="3"/>
        <v>13.9276856113711</v>
      </c>
      <c r="H60" s="8">
        <f t="shared" si="0"/>
        <v>5.0032958217560104</v>
      </c>
      <c r="I60" s="9">
        <f t="shared" si="1"/>
        <v>50.0329582175601</v>
      </c>
      <c r="J60" s="4" t="str">
        <f t="shared" si="2"/>
        <v>JA</v>
      </c>
      <c r="K60" s="4">
        <f t="shared" si="4"/>
        <v>1320</v>
      </c>
      <c r="L60" s="44">
        <f t="shared" si="7"/>
        <v>944.42211931466443</v>
      </c>
      <c r="M60" s="44">
        <f t="shared" si="8"/>
        <v>1888.8442386293289</v>
      </c>
      <c r="N60" s="44">
        <f t="shared" si="9"/>
        <v>12581.287673387662</v>
      </c>
      <c r="O60" s="44">
        <f t="shared" si="10"/>
        <v>6921.359307984394</v>
      </c>
      <c r="P60" s="44">
        <f t="shared" si="11"/>
        <v>1888.8442386293289</v>
      </c>
      <c r="Q60" s="44">
        <f t="shared" si="12"/>
        <v>1525.6049619698424</v>
      </c>
      <c r="R60" s="44">
        <f t="shared" si="13"/>
        <v>2542.674936616404</v>
      </c>
      <c r="S60" s="44">
        <f t="shared" si="14"/>
        <v>37750.467370647704</v>
      </c>
      <c r="T60" s="7">
        <f t="shared" si="5"/>
        <v>66043.504847179327</v>
      </c>
      <c r="U60" s="7">
        <f t="shared" si="6"/>
        <v>66043.504847179327</v>
      </c>
      <c r="AB60" s="19"/>
      <c r="AC60" s="19"/>
    </row>
    <row r="61" spans="1:29" ht="13" thickBot="1" x14ac:dyDescent="0.3">
      <c r="A61" s="34">
        <v>18</v>
      </c>
      <c r="B61" s="4">
        <v>1820</v>
      </c>
      <c r="C61" s="9" t="s">
        <v>74</v>
      </c>
      <c r="D61" s="9">
        <v>30.355730596171799</v>
      </c>
      <c r="E61" s="8">
        <v>4.7997245351558799</v>
      </c>
      <c r="F61" s="33">
        <v>133.615002191039</v>
      </c>
      <c r="G61" s="8">
        <f t="shared" si="3"/>
        <v>35.155455131327678</v>
      </c>
      <c r="H61" s="8">
        <f t="shared" si="0"/>
        <v>13.361500219103901</v>
      </c>
      <c r="I61" s="9">
        <f t="shared" si="1"/>
        <v>133.615002191039</v>
      </c>
      <c r="J61" s="4" t="str">
        <f t="shared" si="2"/>
        <v>JA</v>
      </c>
      <c r="K61" s="4">
        <f t="shared" si="4"/>
        <v>1320</v>
      </c>
      <c r="L61" s="44">
        <f t="shared" si="7"/>
        <v>2522.1167813580523</v>
      </c>
      <c r="M61" s="44">
        <f t="shared" si="8"/>
        <v>5044.2335627161046</v>
      </c>
      <c r="N61" s="44">
        <f t="shared" si="9"/>
        <v>33598.828450958667</v>
      </c>
      <c r="O61" s="44">
        <f t="shared" si="10"/>
        <v>18483.764943099573</v>
      </c>
      <c r="P61" s="44">
        <f t="shared" si="11"/>
        <v>5044.2335627161046</v>
      </c>
      <c r="Q61" s="44">
        <f t="shared" si="12"/>
        <v>4074.1886468091611</v>
      </c>
      <c r="R61" s="44">
        <f t="shared" si="13"/>
        <v>6790.3144113486023</v>
      </c>
      <c r="S61" s="44">
        <f t="shared" si="14"/>
        <v>100814.12253316522</v>
      </c>
      <c r="T61" s="7">
        <f t="shared" si="5"/>
        <v>176371.80289217149</v>
      </c>
      <c r="U61" s="7">
        <f t="shared" si="6"/>
        <v>176371.80289217149</v>
      </c>
      <c r="AB61" s="19"/>
      <c r="AC61" s="19"/>
    </row>
    <row r="62" spans="1:29" ht="13" thickBot="1" x14ac:dyDescent="0.3">
      <c r="A62" s="34">
        <v>18</v>
      </c>
      <c r="B62" s="4">
        <v>1822</v>
      </c>
      <c r="C62" s="9" t="s">
        <v>75</v>
      </c>
      <c r="D62" s="9">
        <v>25.430748706994198</v>
      </c>
      <c r="E62" s="8">
        <v>2.8318796205147398</v>
      </c>
      <c r="F62" s="33">
        <v>211.36106291574998</v>
      </c>
      <c r="G62" s="8">
        <f t="shared" si="3"/>
        <v>28.262628327508938</v>
      </c>
      <c r="H62" s="8">
        <f t="shared" si="0"/>
        <v>21.136106291575</v>
      </c>
      <c r="I62" s="9">
        <f t="shared" si="1"/>
        <v>211.36106291574998</v>
      </c>
      <c r="J62" s="4" t="str">
        <f t="shared" si="2"/>
        <v>JA</v>
      </c>
      <c r="K62" s="4">
        <f t="shared" si="4"/>
        <v>1070</v>
      </c>
      <c r="L62" s="44">
        <f t="shared" si="7"/>
        <v>3234.0356236738908</v>
      </c>
      <c r="M62" s="44">
        <f t="shared" si="8"/>
        <v>6468.0712473477815</v>
      </c>
      <c r="N62" s="44">
        <f t="shared" si="9"/>
        <v>43082.7822594319</v>
      </c>
      <c r="O62" s="44">
        <f t="shared" si="10"/>
        <v>23701.184151120542</v>
      </c>
      <c r="P62" s="44">
        <f t="shared" si="11"/>
        <v>6468.0712473477815</v>
      </c>
      <c r="Q62" s="44">
        <f t="shared" si="12"/>
        <v>5224.2113920885922</v>
      </c>
      <c r="R62" s="44">
        <f t="shared" si="13"/>
        <v>8707.0189868143207</v>
      </c>
      <c r="S62" s="44">
        <f t="shared" si="14"/>
        <v>129270.96241202769</v>
      </c>
      <c r="T62" s="7">
        <f t="shared" si="5"/>
        <v>226156.33731985249</v>
      </c>
      <c r="U62" s="7">
        <f t="shared" si="6"/>
        <v>226156.33731985249</v>
      </c>
      <c r="AB62" s="19"/>
      <c r="AC62" s="19"/>
    </row>
    <row r="63" spans="1:29" ht="13" thickBot="1" x14ac:dyDescent="0.3">
      <c r="A63" s="34">
        <v>18</v>
      </c>
      <c r="B63" s="4">
        <v>1824</v>
      </c>
      <c r="C63" s="9" t="s">
        <v>76</v>
      </c>
      <c r="D63" s="9">
        <v>37.206090741119198</v>
      </c>
      <c r="E63" s="8">
        <v>8.6790635294645799</v>
      </c>
      <c r="F63" s="33">
        <v>914.10988879207696</v>
      </c>
      <c r="G63" s="8">
        <f t="shared" si="3"/>
        <v>45.885154270583776</v>
      </c>
      <c r="H63" s="8">
        <f t="shared" si="0"/>
        <v>91.410988879207707</v>
      </c>
      <c r="I63" s="9">
        <f t="shared" si="1"/>
        <v>458.85154270583774</v>
      </c>
      <c r="J63" s="4" t="str">
        <f t="shared" si="2"/>
        <v>Nei</v>
      </c>
      <c r="K63" s="4">
        <f t="shared" si="4"/>
        <v>1070</v>
      </c>
      <c r="L63" s="44">
        <f t="shared" si="7"/>
        <v>7020.8874549420234</v>
      </c>
      <c r="M63" s="44">
        <f t="shared" si="8"/>
        <v>14041.774909884047</v>
      </c>
      <c r="N63" s="44">
        <f t="shared" si="9"/>
        <v>93530.004207444435</v>
      </c>
      <c r="O63" s="44">
        <f t="shared" si="10"/>
        <v>51453.776592861825</v>
      </c>
      <c r="P63" s="44">
        <f t="shared" si="11"/>
        <v>14041.774909884047</v>
      </c>
      <c r="Q63" s="44">
        <f t="shared" si="12"/>
        <v>11341.433581060192</v>
      </c>
      <c r="R63" s="44">
        <f t="shared" si="13"/>
        <v>18902.389301766987</v>
      </c>
      <c r="S63" s="44">
        <f t="shared" si="14"/>
        <v>280639.10973740288</v>
      </c>
      <c r="T63" s="7">
        <f t="shared" si="5"/>
        <v>490971.15069524641</v>
      </c>
      <c r="U63" s="7">
        <f t="shared" si="6"/>
        <v>490971.15069524641</v>
      </c>
      <c r="AB63" s="19"/>
      <c r="AC63" s="19"/>
    </row>
    <row r="64" spans="1:29" ht="13" thickBot="1" x14ac:dyDescent="0.3">
      <c r="A64" s="34">
        <v>18</v>
      </c>
      <c r="B64" s="4">
        <v>1825</v>
      </c>
      <c r="C64" s="9" t="s">
        <v>77</v>
      </c>
      <c r="D64" s="9">
        <v>9.9308462950640308</v>
      </c>
      <c r="E64" s="8">
        <v>1.6256292175939699</v>
      </c>
      <c r="F64" s="33">
        <v>806.76535802601893</v>
      </c>
      <c r="G64" s="8">
        <f t="shared" si="3"/>
        <v>11.556475512658</v>
      </c>
      <c r="H64" s="8">
        <f t="shared" si="0"/>
        <v>80.676535802601904</v>
      </c>
      <c r="I64" s="9">
        <f t="shared" si="1"/>
        <v>115.56475512658</v>
      </c>
      <c r="J64" s="4" t="str">
        <f t="shared" si="2"/>
        <v>Nei</v>
      </c>
      <c r="K64" s="4">
        <f t="shared" si="4"/>
        <v>1320</v>
      </c>
      <c r="L64" s="44">
        <f t="shared" si="7"/>
        <v>2181.4003177693244</v>
      </c>
      <c r="M64" s="44">
        <f t="shared" si="8"/>
        <v>4362.8006355386487</v>
      </c>
      <c r="N64" s="44">
        <f t="shared" si="9"/>
        <v>29059.913324129808</v>
      </c>
      <c r="O64" s="44">
        <f t="shared" si="10"/>
        <v>15986.765965190572</v>
      </c>
      <c r="P64" s="44">
        <f t="shared" si="11"/>
        <v>4362.8006355386487</v>
      </c>
      <c r="Q64" s="44">
        <f t="shared" si="12"/>
        <v>3523.8005133196775</v>
      </c>
      <c r="R64" s="44">
        <f t="shared" si="13"/>
        <v>5873.0008555327959</v>
      </c>
      <c r="S64" s="44">
        <f t="shared" si="14"/>
        <v>87194.994520066131</v>
      </c>
      <c r="T64" s="7">
        <f t="shared" si="5"/>
        <v>152545.47676708561</v>
      </c>
      <c r="U64" s="7">
        <f t="shared" si="6"/>
        <v>152545.47676708561</v>
      </c>
      <c r="AB64" s="19"/>
      <c r="AC64" s="19"/>
    </row>
    <row r="65" spans="1:36" s="15" customFormat="1" ht="13" thickBot="1" x14ac:dyDescent="0.3">
      <c r="A65" s="34">
        <v>18</v>
      </c>
      <c r="B65" s="4">
        <v>1826</v>
      </c>
      <c r="C65" s="9" t="s">
        <v>78</v>
      </c>
      <c r="D65" s="9">
        <v>22.318530389773599</v>
      </c>
      <c r="E65" s="8">
        <v>1.7621127296749901</v>
      </c>
      <c r="F65" s="33">
        <v>1103.9429115237899</v>
      </c>
      <c r="G65" s="8">
        <f t="shared" si="3"/>
        <v>24.080643119448588</v>
      </c>
      <c r="H65" s="8">
        <f t="shared" si="0"/>
        <v>110.394291152379</v>
      </c>
      <c r="I65" s="9">
        <f t="shared" si="1"/>
        <v>240.80643119448587</v>
      </c>
      <c r="J65" s="4" t="str">
        <f t="shared" si="2"/>
        <v>Nei</v>
      </c>
      <c r="K65" s="4">
        <f t="shared" si="4"/>
        <v>1070</v>
      </c>
      <c r="L65" s="44">
        <f t="shared" si="7"/>
        <v>3684.5792037068281</v>
      </c>
      <c r="M65" s="44">
        <f t="shared" si="8"/>
        <v>7369.1584074136563</v>
      </c>
      <c r="N65" s="44">
        <f t="shared" si="9"/>
        <v>49084.778902528029</v>
      </c>
      <c r="O65" s="44">
        <f t="shared" si="10"/>
        <v>27003.069968424868</v>
      </c>
      <c r="P65" s="44">
        <f t="shared" si="11"/>
        <v>7369.1584074136563</v>
      </c>
      <c r="Q65" s="44">
        <f t="shared" si="12"/>
        <v>5952.0125598341065</v>
      </c>
      <c r="R65" s="44">
        <f t="shared" si="13"/>
        <v>9920.020933056845</v>
      </c>
      <c r="S65" s="44">
        <f t="shared" si="14"/>
        <v>147280.10299572189</v>
      </c>
      <c r="T65" s="7">
        <f t="shared" si="5"/>
        <v>257662.88137809988</v>
      </c>
      <c r="U65" s="7">
        <f t="shared" si="6"/>
        <v>257662.88137809988</v>
      </c>
      <c r="V65"/>
      <c r="W65" s="19"/>
      <c r="X65" s="19"/>
      <c r="Y65" s="24"/>
      <c r="Z65"/>
      <c r="AA65"/>
      <c r="AB65" s="19"/>
      <c r="AC65" s="19"/>
      <c r="AD65"/>
      <c r="AE65"/>
      <c r="AF65"/>
      <c r="AG65"/>
      <c r="AH65"/>
      <c r="AI65"/>
      <c r="AJ65"/>
    </row>
    <row r="66" spans="1:36" ht="13" thickBot="1" x14ac:dyDescent="0.3">
      <c r="A66" s="34">
        <v>18</v>
      </c>
      <c r="B66" s="4">
        <v>1827</v>
      </c>
      <c r="C66" s="9" t="s">
        <v>79</v>
      </c>
      <c r="D66" s="9">
        <v>21.532137209235199</v>
      </c>
      <c r="E66" s="8">
        <v>1.83879661887312</v>
      </c>
      <c r="F66" s="33">
        <v>192.38646308267599</v>
      </c>
      <c r="G66" s="8">
        <f t="shared" si="3"/>
        <v>23.370933828108317</v>
      </c>
      <c r="H66" s="8">
        <f t="shared" si="0"/>
        <v>19.238646308267601</v>
      </c>
      <c r="I66" s="9">
        <f t="shared" si="1"/>
        <v>192.38646308267599</v>
      </c>
      <c r="J66" s="4" t="str">
        <f t="shared" si="2"/>
        <v>JA</v>
      </c>
      <c r="K66" s="4">
        <f t="shared" si="4"/>
        <v>1320</v>
      </c>
      <c r="L66" s="44">
        <f t="shared" si="7"/>
        <v>3060.2</v>
      </c>
      <c r="M66" s="44">
        <f t="shared" si="8"/>
        <v>6120.4</v>
      </c>
      <c r="N66" s="44">
        <f t="shared" si="9"/>
        <v>40767</v>
      </c>
      <c r="O66" s="44">
        <f t="shared" si="10"/>
        <v>22427.200000000001</v>
      </c>
      <c r="P66" s="44">
        <f t="shared" si="11"/>
        <v>6120.4</v>
      </c>
      <c r="Q66" s="44">
        <f t="shared" si="12"/>
        <v>4943.3999999999996</v>
      </c>
      <c r="R66" s="44">
        <f t="shared" si="13"/>
        <v>8239</v>
      </c>
      <c r="S66" s="44">
        <f t="shared" si="14"/>
        <v>122322.4</v>
      </c>
      <c r="T66" s="7">
        <f t="shared" si="5"/>
        <v>253950.13126913231</v>
      </c>
      <c r="U66" s="7">
        <f t="shared" si="6"/>
        <v>214000</v>
      </c>
      <c r="AB66" s="19"/>
      <c r="AC66" s="19"/>
    </row>
    <row r="67" spans="1:36" ht="13" thickBot="1" x14ac:dyDescent="0.3">
      <c r="A67" s="34">
        <v>18</v>
      </c>
      <c r="B67" s="4">
        <v>1828</v>
      </c>
      <c r="C67" s="9" t="s">
        <v>80</v>
      </c>
      <c r="D67" s="9">
        <v>15.983002084179601</v>
      </c>
      <c r="E67" s="8">
        <v>1.96166292734154</v>
      </c>
      <c r="F67" s="33">
        <v>122.13347887779801</v>
      </c>
      <c r="G67" s="8">
        <f t="shared" si="3"/>
        <v>17.944665011521142</v>
      </c>
      <c r="H67" s="8">
        <f t="shared" ref="H67:H125" si="22">F67*0.1</f>
        <v>12.213347887779802</v>
      </c>
      <c r="I67" s="9">
        <f t="shared" ref="I67:I125" si="23">IF(G67&gt;=H67,F67,G67*10)</f>
        <v>122.13347887779801</v>
      </c>
      <c r="J67" s="4" t="str">
        <f t="shared" ref="J67:J125" si="24">IF(G67&gt;=H67,"JA","Nei")</f>
        <v>JA</v>
      </c>
      <c r="K67" s="4">
        <f t="shared" si="4"/>
        <v>1320</v>
      </c>
      <c r="L67" s="44">
        <f t="shared" si="7"/>
        <v>2305.3915472973154</v>
      </c>
      <c r="M67" s="44">
        <f t="shared" si="8"/>
        <v>4610.7830945946307</v>
      </c>
      <c r="N67" s="44">
        <f t="shared" si="9"/>
        <v>30711.684598611089</v>
      </c>
      <c r="O67" s="44">
        <f t="shared" si="10"/>
        <v>16895.456934039066</v>
      </c>
      <c r="P67" s="44">
        <f t="shared" si="11"/>
        <v>4610.7830945946307</v>
      </c>
      <c r="Q67" s="44">
        <f t="shared" si="12"/>
        <v>3724.0940379418166</v>
      </c>
      <c r="R67" s="44">
        <f t="shared" si="13"/>
        <v>6206.8233965696945</v>
      </c>
      <c r="S67" s="44">
        <f t="shared" si="14"/>
        <v>92151.175415045131</v>
      </c>
      <c r="T67" s="7">
        <f t="shared" si="5"/>
        <v>161216.19211869338</v>
      </c>
      <c r="U67" s="7">
        <f t="shared" si="6"/>
        <v>161216.19211869338</v>
      </c>
      <c r="AB67" s="19"/>
      <c r="AC67" s="19"/>
    </row>
    <row r="68" spans="1:36" ht="13" thickBot="1" x14ac:dyDescent="0.3">
      <c r="A68" s="34">
        <v>18</v>
      </c>
      <c r="B68" s="4">
        <v>1832</v>
      </c>
      <c r="C68" s="9" t="s">
        <v>81</v>
      </c>
      <c r="D68" s="9">
        <v>24.721324509652099</v>
      </c>
      <c r="E68" s="8">
        <v>4.4836189168566403</v>
      </c>
      <c r="F68" s="33">
        <v>491.04393738030603</v>
      </c>
      <c r="G68" s="8">
        <f t="shared" ref="G68:G126" si="25">(D68+E68)</f>
        <v>29.204943426508741</v>
      </c>
      <c r="H68" s="8">
        <f t="shared" si="22"/>
        <v>49.104393738030609</v>
      </c>
      <c r="I68" s="9">
        <f t="shared" si="23"/>
        <v>292.04943426508743</v>
      </c>
      <c r="J68" s="4" t="str">
        <f t="shared" si="24"/>
        <v>Nei</v>
      </c>
      <c r="K68" s="4">
        <f t="shared" ref="K68:K131" si="26">IF(I68&gt;200,1070,1320)</f>
        <v>1070</v>
      </c>
      <c r="L68" s="44">
        <f t="shared" ref="L68:L131" si="27">U68*0.0143</f>
        <v>4468.6483936901031</v>
      </c>
      <c r="M68" s="44">
        <f t="shared" ref="M68:M131" si="28">U68*0.0286</f>
        <v>8937.2967873802063</v>
      </c>
      <c r="N68" s="44">
        <f t="shared" ref="N68:N131" si="29">U68*0.1905</f>
        <v>59529.896433424095</v>
      </c>
      <c r="O68" s="44">
        <f t="shared" ref="O68:O131" si="30">U68*0.1048</f>
        <v>32749.255360749845</v>
      </c>
      <c r="P68" s="44">
        <f t="shared" ref="P68:P131" si="31">U68*0.0286</f>
        <v>8937.2967873802063</v>
      </c>
      <c r="Q68" s="44">
        <f t="shared" ref="Q68:Q131" si="32">U68*0.0231</f>
        <v>7218.5858667301654</v>
      </c>
      <c r="R68" s="44">
        <f t="shared" ref="R68:R131" si="33">U68*0.0385</f>
        <v>12030.976444550277</v>
      </c>
      <c r="S68" s="44">
        <f t="shared" ref="S68:S131" si="34">U68*0.5716</f>
        <v>178620.93858973865</v>
      </c>
      <c r="T68" s="7">
        <f t="shared" ref="T68:T131" si="35">K68*I68</f>
        <v>312492.89466364356</v>
      </c>
      <c r="U68" s="7">
        <f t="shared" ref="U68:U131" si="36">IF(K68=1070,IF(K68*I68&gt;1200000,1200000,K68*I68),IF(K68*I68&gt;214000,214000,K68*I68))</f>
        <v>312492.89466364356</v>
      </c>
      <c r="AB68" s="19"/>
      <c r="AC68" s="19"/>
    </row>
    <row r="69" spans="1:36" ht="13" thickBot="1" x14ac:dyDescent="0.3">
      <c r="A69" s="34">
        <v>18</v>
      </c>
      <c r="B69" s="4">
        <v>1833</v>
      </c>
      <c r="C69" s="9" t="s">
        <v>82</v>
      </c>
      <c r="D69" s="9">
        <v>32.964279422818201</v>
      </c>
      <c r="E69" s="8">
        <v>15.070964086022499</v>
      </c>
      <c r="F69" s="33">
        <v>1604.3988476980701</v>
      </c>
      <c r="G69" s="8">
        <f t="shared" si="25"/>
        <v>48.035243508840701</v>
      </c>
      <c r="H69" s="8">
        <f t="shared" si="22"/>
        <v>160.43988476980701</v>
      </c>
      <c r="I69" s="9">
        <f t="shared" si="23"/>
        <v>480.35243508840699</v>
      </c>
      <c r="J69" s="4" t="str">
        <f t="shared" si="24"/>
        <v>Nei</v>
      </c>
      <c r="K69" s="4">
        <f t="shared" si="26"/>
        <v>1070</v>
      </c>
      <c r="L69" s="44">
        <f t="shared" si="27"/>
        <v>7349.872609287715</v>
      </c>
      <c r="M69" s="44">
        <f t="shared" si="28"/>
        <v>14699.74521857543</v>
      </c>
      <c r="N69" s="44">
        <f t="shared" si="29"/>
        <v>97912.63860624544</v>
      </c>
      <c r="O69" s="44">
        <f t="shared" si="30"/>
        <v>53864.800661073605</v>
      </c>
      <c r="P69" s="44">
        <f t="shared" si="31"/>
        <v>14699.74521857543</v>
      </c>
      <c r="Q69" s="44">
        <f t="shared" si="32"/>
        <v>11872.871138080154</v>
      </c>
      <c r="R69" s="44">
        <f t="shared" si="33"/>
        <v>19788.118563466924</v>
      </c>
      <c r="S69" s="44">
        <f t="shared" si="34"/>
        <v>293789.31352929078</v>
      </c>
      <c r="T69" s="7">
        <f t="shared" si="35"/>
        <v>513977.10554459546</v>
      </c>
      <c r="U69" s="7">
        <f t="shared" si="36"/>
        <v>513977.10554459546</v>
      </c>
      <c r="AB69" s="19"/>
      <c r="AC69" s="19"/>
    </row>
    <row r="70" spans="1:36" ht="13" thickBot="1" x14ac:dyDescent="0.3">
      <c r="A70" s="34">
        <v>18</v>
      </c>
      <c r="B70" s="4">
        <v>1834</v>
      </c>
      <c r="C70" s="9" t="s">
        <v>83</v>
      </c>
      <c r="D70" s="9">
        <v>11.217754213368799</v>
      </c>
      <c r="E70" s="8">
        <v>2.3035537627693699</v>
      </c>
      <c r="F70" s="33">
        <v>199.994474143622</v>
      </c>
      <c r="G70" s="8">
        <f t="shared" si="25"/>
        <v>13.52130797613817</v>
      </c>
      <c r="H70" s="8">
        <f t="shared" si="22"/>
        <v>19.999447414362201</v>
      </c>
      <c r="I70" s="9">
        <f t="shared" si="23"/>
        <v>135.21307976138169</v>
      </c>
      <c r="J70" s="4" t="str">
        <f t="shared" si="24"/>
        <v>Nei</v>
      </c>
      <c r="K70" s="4">
        <f t="shared" si="26"/>
        <v>1320</v>
      </c>
      <c r="L70" s="44">
        <f t="shared" si="27"/>
        <v>2552.2820935758409</v>
      </c>
      <c r="M70" s="44">
        <f t="shared" si="28"/>
        <v>5104.5641871516818</v>
      </c>
      <c r="N70" s="44">
        <f t="shared" si="29"/>
        <v>34000.681036797039</v>
      </c>
      <c r="O70" s="44">
        <f t="shared" si="30"/>
        <v>18704.836601870498</v>
      </c>
      <c r="P70" s="44">
        <f t="shared" si="31"/>
        <v>5104.5641871516818</v>
      </c>
      <c r="Q70" s="44">
        <f t="shared" si="32"/>
        <v>4122.9172280840503</v>
      </c>
      <c r="R70" s="44">
        <f t="shared" si="33"/>
        <v>6871.5287134734181</v>
      </c>
      <c r="S70" s="44">
        <f t="shared" si="34"/>
        <v>102019.89123691962</v>
      </c>
      <c r="T70" s="7">
        <f t="shared" si="35"/>
        <v>178481.26528502384</v>
      </c>
      <c r="U70" s="7">
        <f t="shared" si="36"/>
        <v>178481.26528502384</v>
      </c>
      <c r="AB70" s="19"/>
      <c r="AC70" s="19"/>
    </row>
    <row r="71" spans="1:36" ht="13" thickBot="1" x14ac:dyDescent="0.3">
      <c r="A71" s="34">
        <v>18</v>
      </c>
      <c r="B71" s="4">
        <v>1835</v>
      </c>
      <c r="C71" s="9" t="s">
        <v>84</v>
      </c>
      <c r="D71" s="9">
        <v>0.69241412303415806</v>
      </c>
      <c r="E71" s="8">
        <v>0.39916849583896696</v>
      </c>
      <c r="F71" s="33">
        <v>16.4947129487159</v>
      </c>
      <c r="G71" s="8">
        <f t="shared" si="25"/>
        <v>1.091582618873125</v>
      </c>
      <c r="H71" s="8">
        <f t="shared" si="22"/>
        <v>1.6494712948715902</v>
      </c>
      <c r="I71" s="9">
        <f t="shared" si="23"/>
        <v>10.91582618873125</v>
      </c>
      <c r="J71" s="4" t="str">
        <f t="shared" si="24"/>
        <v>Nei</v>
      </c>
      <c r="K71" s="4">
        <f t="shared" si="26"/>
        <v>1320</v>
      </c>
      <c r="L71" s="44">
        <f t="shared" si="27"/>
        <v>206.04713513849106</v>
      </c>
      <c r="M71" s="44">
        <f t="shared" si="28"/>
        <v>412.09427027698212</v>
      </c>
      <c r="N71" s="44">
        <f t="shared" si="29"/>
        <v>2744.8936534183599</v>
      </c>
      <c r="O71" s="44">
        <f t="shared" si="30"/>
        <v>1510.0517316443263</v>
      </c>
      <c r="P71" s="44">
        <f t="shared" si="31"/>
        <v>412.09427027698212</v>
      </c>
      <c r="Q71" s="44">
        <f t="shared" si="32"/>
        <v>332.84537214679324</v>
      </c>
      <c r="R71" s="44">
        <f t="shared" si="33"/>
        <v>554.74228691132214</v>
      </c>
      <c r="S71" s="44">
        <f t="shared" si="34"/>
        <v>8236.1218493119923</v>
      </c>
      <c r="T71" s="7">
        <f t="shared" si="35"/>
        <v>14408.890569125249</v>
      </c>
      <c r="U71" s="7">
        <f t="shared" si="36"/>
        <v>14408.890569125249</v>
      </c>
      <c r="AB71" s="19"/>
      <c r="AC71" s="19"/>
    </row>
    <row r="72" spans="1:36" ht="13" thickBot="1" x14ac:dyDescent="0.3">
      <c r="A72" s="34">
        <v>18</v>
      </c>
      <c r="B72" s="4">
        <v>1836</v>
      </c>
      <c r="C72" s="9" t="s">
        <v>85</v>
      </c>
      <c r="D72" s="9">
        <v>10.635424559325299</v>
      </c>
      <c r="E72" s="8">
        <v>1.6292350834926901</v>
      </c>
      <c r="F72" s="33">
        <v>300.27546429132497</v>
      </c>
      <c r="G72" s="8">
        <f t="shared" si="25"/>
        <v>12.264659642817989</v>
      </c>
      <c r="H72" s="8">
        <f t="shared" si="22"/>
        <v>30.027546429132499</v>
      </c>
      <c r="I72" s="9">
        <f t="shared" si="23"/>
        <v>122.64659642817989</v>
      </c>
      <c r="J72" s="4" t="str">
        <f t="shared" si="24"/>
        <v>Nei</v>
      </c>
      <c r="K72" s="4">
        <f t="shared" si="26"/>
        <v>1320</v>
      </c>
      <c r="L72" s="44">
        <f t="shared" si="27"/>
        <v>2315.0771541783238</v>
      </c>
      <c r="M72" s="44">
        <f t="shared" si="28"/>
        <v>4630.1543083566476</v>
      </c>
      <c r="N72" s="44">
        <f t="shared" si="29"/>
        <v>30840.71313783012</v>
      </c>
      <c r="O72" s="44">
        <f t="shared" si="30"/>
        <v>16966.439563488697</v>
      </c>
      <c r="P72" s="44">
        <f t="shared" si="31"/>
        <v>4630.1543083566476</v>
      </c>
      <c r="Q72" s="44">
        <f t="shared" si="32"/>
        <v>3739.7400182880615</v>
      </c>
      <c r="R72" s="44">
        <f t="shared" si="33"/>
        <v>6232.900030480102</v>
      </c>
      <c r="S72" s="44">
        <f t="shared" si="34"/>
        <v>92538.328764218866</v>
      </c>
      <c r="T72" s="7">
        <f t="shared" si="35"/>
        <v>161893.50728519747</v>
      </c>
      <c r="U72" s="7">
        <f t="shared" si="36"/>
        <v>161893.50728519747</v>
      </c>
      <c r="AB72" s="19"/>
      <c r="AC72" s="19"/>
    </row>
    <row r="73" spans="1:36" ht="13" thickBot="1" x14ac:dyDescent="0.3">
      <c r="A73" s="34">
        <v>18</v>
      </c>
      <c r="B73" s="4">
        <v>1837</v>
      </c>
      <c r="C73" s="9" t="s">
        <v>86</v>
      </c>
      <c r="D73" s="9">
        <v>18.724536787962897</v>
      </c>
      <c r="E73" s="8">
        <v>6.3449266168926703</v>
      </c>
      <c r="F73" s="33">
        <v>428.792930604633</v>
      </c>
      <c r="G73" s="8">
        <f t="shared" si="25"/>
        <v>25.069463404855568</v>
      </c>
      <c r="H73" s="8">
        <f t="shared" si="22"/>
        <v>42.879293060463304</v>
      </c>
      <c r="I73" s="9">
        <f t="shared" si="23"/>
        <v>250.69463404855568</v>
      </c>
      <c r="J73" s="4" t="str">
        <f t="shared" si="24"/>
        <v>Nei</v>
      </c>
      <c r="K73" s="4">
        <f t="shared" si="26"/>
        <v>1070</v>
      </c>
      <c r="L73" s="44">
        <f t="shared" si="27"/>
        <v>3835.8785955769508</v>
      </c>
      <c r="M73" s="44">
        <f t="shared" si="28"/>
        <v>7671.7571911539017</v>
      </c>
      <c r="N73" s="44">
        <f t="shared" si="29"/>
        <v>51100.340731287353</v>
      </c>
      <c r="O73" s="44">
        <f t="shared" si="30"/>
        <v>28111.893483668842</v>
      </c>
      <c r="P73" s="44">
        <f t="shared" si="31"/>
        <v>7671.7571911539017</v>
      </c>
      <c r="Q73" s="44">
        <f t="shared" si="32"/>
        <v>6196.4192697781509</v>
      </c>
      <c r="R73" s="44">
        <f t="shared" si="33"/>
        <v>10327.365449630252</v>
      </c>
      <c r="S73" s="44">
        <f t="shared" si="34"/>
        <v>153327.84651970526</v>
      </c>
      <c r="T73" s="7">
        <f t="shared" si="35"/>
        <v>268243.2584319546</v>
      </c>
      <c r="U73" s="7">
        <f t="shared" si="36"/>
        <v>268243.2584319546</v>
      </c>
      <c r="AB73" s="19"/>
      <c r="AC73" s="19"/>
    </row>
    <row r="74" spans="1:36" ht="13" thickBot="1" x14ac:dyDescent="0.3">
      <c r="A74" s="34">
        <v>18</v>
      </c>
      <c r="B74" s="4">
        <v>1838</v>
      </c>
      <c r="C74" s="9" t="s">
        <v>87</v>
      </c>
      <c r="D74" s="9">
        <v>14.828932903497801</v>
      </c>
      <c r="E74" s="8">
        <v>3.3874748007856699</v>
      </c>
      <c r="F74" s="33">
        <v>349.86807201731301</v>
      </c>
      <c r="G74" s="8">
        <f t="shared" si="25"/>
        <v>18.216407704283469</v>
      </c>
      <c r="H74" s="8">
        <f t="shared" si="22"/>
        <v>34.986807201731303</v>
      </c>
      <c r="I74" s="9">
        <f t="shared" si="23"/>
        <v>182.16407704283469</v>
      </c>
      <c r="J74" s="4" t="str">
        <f t="shared" si="24"/>
        <v>Nei</v>
      </c>
      <c r="K74" s="4">
        <f t="shared" si="26"/>
        <v>1320</v>
      </c>
      <c r="L74" s="44">
        <f t="shared" si="27"/>
        <v>3060.2</v>
      </c>
      <c r="M74" s="44">
        <f t="shared" si="28"/>
        <v>6120.4</v>
      </c>
      <c r="N74" s="44">
        <f t="shared" si="29"/>
        <v>40767</v>
      </c>
      <c r="O74" s="44">
        <f t="shared" si="30"/>
        <v>22427.200000000001</v>
      </c>
      <c r="P74" s="44">
        <f t="shared" si="31"/>
        <v>6120.4</v>
      </c>
      <c r="Q74" s="44">
        <f t="shared" si="32"/>
        <v>4943.3999999999996</v>
      </c>
      <c r="R74" s="44">
        <f t="shared" si="33"/>
        <v>8239</v>
      </c>
      <c r="S74" s="44">
        <f t="shared" si="34"/>
        <v>122322.4</v>
      </c>
      <c r="T74" s="7">
        <f t="shared" si="35"/>
        <v>240456.58169654181</v>
      </c>
      <c r="U74" s="7">
        <f t="shared" si="36"/>
        <v>214000</v>
      </c>
      <c r="AB74" s="19"/>
      <c r="AC74" s="19"/>
    </row>
    <row r="75" spans="1:36" ht="13" thickBot="1" x14ac:dyDescent="0.3">
      <c r="A75" s="34">
        <v>18</v>
      </c>
      <c r="B75" s="4">
        <v>1839</v>
      </c>
      <c r="C75" s="9" t="s">
        <v>88</v>
      </c>
      <c r="D75" s="9">
        <v>11.9281492264004</v>
      </c>
      <c r="E75" s="8">
        <v>1.7600914895536202</v>
      </c>
      <c r="F75" s="33">
        <v>387.82746478321803</v>
      </c>
      <c r="G75" s="8">
        <f t="shared" si="25"/>
        <v>13.68824071595402</v>
      </c>
      <c r="H75" s="8">
        <f t="shared" si="22"/>
        <v>38.782746478321805</v>
      </c>
      <c r="I75" s="9">
        <f t="shared" si="23"/>
        <v>136.88240715954021</v>
      </c>
      <c r="J75" s="4" t="str">
        <f t="shared" si="24"/>
        <v>Nei</v>
      </c>
      <c r="K75" s="4">
        <f t="shared" si="26"/>
        <v>1320</v>
      </c>
      <c r="L75" s="44">
        <f t="shared" si="27"/>
        <v>2583.7923175434807</v>
      </c>
      <c r="M75" s="44">
        <f t="shared" si="28"/>
        <v>5167.5846350869615</v>
      </c>
      <c r="N75" s="44">
        <f t="shared" si="29"/>
        <v>34420.450104337979</v>
      </c>
      <c r="O75" s="44">
        <f t="shared" si="30"/>
        <v>18935.764676822153</v>
      </c>
      <c r="P75" s="44">
        <f t="shared" si="31"/>
        <v>5167.5846350869615</v>
      </c>
      <c r="Q75" s="44">
        <f t="shared" si="32"/>
        <v>4173.8183591087</v>
      </c>
      <c r="R75" s="44">
        <f t="shared" si="33"/>
        <v>6956.3639318478336</v>
      </c>
      <c r="S75" s="44">
        <f t="shared" si="34"/>
        <v>103279.41879075899</v>
      </c>
      <c r="T75" s="7">
        <f t="shared" si="35"/>
        <v>180684.77745059307</v>
      </c>
      <c r="U75" s="7">
        <f t="shared" si="36"/>
        <v>180684.77745059307</v>
      </c>
      <c r="AB75" s="19"/>
      <c r="AC75" s="19"/>
    </row>
    <row r="76" spans="1:36" ht="13" thickBot="1" x14ac:dyDescent="0.3">
      <c r="A76" s="34">
        <v>18</v>
      </c>
      <c r="B76" s="4">
        <v>1840</v>
      </c>
      <c r="C76" s="9" t="s">
        <v>89</v>
      </c>
      <c r="D76" s="9">
        <v>14.477227902218999</v>
      </c>
      <c r="E76" s="8">
        <v>4.7839177614131296</v>
      </c>
      <c r="F76" s="33">
        <v>1372.96352035516</v>
      </c>
      <c r="G76" s="8">
        <f t="shared" si="25"/>
        <v>19.261145663632128</v>
      </c>
      <c r="H76" s="8">
        <f t="shared" si="22"/>
        <v>137.29635203551601</v>
      </c>
      <c r="I76" s="9">
        <f t="shared" si="23"/>
        <v>192.61145663632129</v>
      </c>
      <c r="J76" s="4" t="str">
        <f t="shared" si="24"/>
        <v>Nei</v>
      </c>
      <c r="K76" s="4">
        <f t="shared" si="26"/>
        <v>1320</v>
      </c>
      <c r="L76" s="44">
        <f t="shared" si="27"/>
        <v>3060.2</v>
      </c>
      <c r="M76" s="44">
        <f t="shared" si="28"/>
        <v>6120.4</v>
      </c>
      <c r="N76" s="44">
        <f t="shared" si="29"/>
        <v>40767</v>
      </c>
      <c r="O76" s="44">
        <f t="shared" si="30"/>
        <v>22427.200000000001</v>
      </c>
      <c r="P76" s="44">
        <f t="shared" si="31"/>
        <v>6120.4</v>
      </c>
      <c r="Q76" s="44">
        <f t="shared" si="32"/>
        <v>4943.3999999999996</v>
      </c>
      <c r="R76" s="44">
        <f t="shared" si="33"/>
        <v>8239</v>
      </c>
      <c r="S76" s="44">
        <f t="shared" si="34"/>
        <v>122322.4</v>
      </c>
      <c r="T76" s="7">
        <f t="shared" si="35"/>
        <v>254247.12275994412</v>
      </c>
      <c r="U76" s="7">
        <f t="shared" si="36"/>
        <v>214000</v>
      </c>
      <c r="AB76" s="19"/>
      <c r="AC76" s="19"/>
    </row>
    <row r="77" spans="1:36" ht="13" thickBot="1" x14ac:dyDescent="0.3">
      <c r="A77" s="34">
        <v>18</v>
      </c>
      <c r="B77" s="4">
        <v>1841</v>
      </c>
      <c r="C77" s="9" t="s">
        <v>90</v>
      </c>
      <c r="D77" s="9">
        <v>20.009859495602001</v>
      </c>
      <c r="E77" s="8">
        <v>7.6180969784567498</v>
      </c>
      <c r="F77" s="33">
        <v>805.90486333529498</v>
      </c>
      <c r="G77" s="8">
        <f t="shared" si="25"/>
        <v>27.627956474058749</v>
      </c>
      <c r="H77" s="8">
        <f t="shared" si="22"/>
        <v>80.590486333529498</v>
      </c>
      <c r="I77" s="9">
        <f t="shared" si="23"/>
        <v>276.27956474058749</v>
      </c>
      <c r="J77" s="4" t="str">
        <f t="shared" si="24"/>
        <v>Nei</v>
      </c>
      <c r="K77" s="4">
        <f t="shared" si="26"/>
        <v>1070</v>
      </c>
      <c r="L77" s="44">
        <f t="shared" si="27"/>
        <v>4227.3536200957296</v>
      </c>
      <c r="M77" s="44">
        <f t="shared" si="28"/>
        <v>8454.7072401914593</v>
      </c>
      <c r="N77" s="44">
        <f t="shared" si="29"/>
        <v>56315.445078897654</v>
      </c>
      <c r="O77" s="44">
        <f t="shared" si="30"/>
        <v>30980.885271750521</v>
      </c>
      <c r="P77" s="44">
        <f t="shared" si="31"/>
        <v>8454.7072401914593</v>
      </c>
      <c r="Q77" s="44">
        <f t="shared" si="32"/>
        <v>6828.8020016931014</v>
      </c>
      <c r="R77" s="44">
        <f t="shared" si="33"/>
        <v>11381.336669488503</v>
      </c>
      <c r="S77" s="44">
        <f t="shared" si="34"/>
        <v>168975.8971501202</v>
      </c>
      <c r="T77" s="7">
        <f t="shared" si="35"/>
        <v>295619.13427242864</v>
      </c>
      <c r="U77" s="7">
        <f t="shared" si="36"/>
        <v>295619.13427242864</v>
      </c>
      <c r="AB77" s="19"/>
      <c r="AC77" s="19"/>
    </row>
    <row r="78" spans="1:36" ht="13" thickBot="1" x14ac:dyDescent="0.3">
      <c r="A78" s="34">
        <v>18</v>
      </c>
      <c r="B78" s="4">
        <v>1845</v>
      </c>
      <c r="C78" s="9" t="s">
        <v>91</v>
      </c>
      <c r="D78" s="9">
        <v>8.654950403259269</v>
      </c>
      <c r="E78" s="8">
        <v>2.4302469855594002</v>
      </c>
      <c r="F78" s="33">
        <v>769.8657163549401</v>
      </c>
      <c r="G78" s="8">
        <f t="shared" si="25"/>
        <v>11.085197388818669</v>
      </c>
      <c r="H78" s="8">
        <f t="shared" si="22"/>
        <v>76.986571635494016</v>
      </c>
      <c r="I78" s="9">
        <f t="shared" si="23"/>
        <v>110.85197388818669</v>
      </c>
      <c r="J78" s="4" t="str">
        <f t="shared" si="24"/>
        <v>Nei</v>
      </c>
      <c r="K78" s="4">
        <f t="shared" si="26"/>
        <v>1320</v>
      </c>
      <c r="L78" s="44">
        <f t="shared" si="27"/>
        <v>2092.4418591134117</v>
      </c>
      <c r="M78" s="44">
        <f t="shared" si="28"/>
        <v>4184.8837182268235</v>
      </c>
      <c r="N78" s="44">
        <f t="shared" si="29"/>
        <v>27874.837353923424</v>
      </c>
      <c r="O78" s="44">
        <f t="shared" si="30"/>
        <v>15334.818659796194</v>
      </c>
      <c r="P78" s="44">
        <f t="shared" si="31"/>
        <v>4184.8837182268235</v>
      </c>
      <c r="Q78" s="44">
        <f t="shared" si="32"/>
        <v>3380.0983877985882</v>
      </c>
      <c r="R78" s="44">
        <f t="shared" si="33"/>
        <v>5633.497312997647</v>
      </c>
      <c r="S78" s="44">
        <f t="shared" si="34"/>
        <v>83639.144522323506</v>
      </c>
      <c r="T78" s="7">
        <f t="shared" si="35"/>
        <v>146324.60553240642</v>
      </c>
      <c r="U78" s="7">
        <f t="shared" si="36"/>
        <v>146324.60553240642</v>
      </c>
      <c r="AB78" s="19"/>
      <c r="AC78" s="19"/>
    </row>
    <row r="79" spans="1:36" ht="13" thickBot="1" x14ac:dyDescent="0.3">
      <c r="A79" s="34">
        <v>18</v>
      </c>
      <c r="B79" s="4">
        <v>1848</v>
      </c>
      <c r="C79" s="9" t="s">
        <v>92</v>
      </c>
      <c r="D79" s="9">
        <v>33.243820228404203</v>
      </c>
      <c r="E79" s="8">
        <v>3.1678734928913399</v>
      </c>
      <c r="F79" s="33">
        <v>428.01213794046004</v>
      </c>
      <c r="G79" s="8">
        <f t="shared" si="25"/>
        <v>36.411693721295542</v>
      </c>
      <c r="H79" s="8">
        <f t="shared" si="22"/>
        <v>42.801213794046006</v>
      </c>
      <c r="I79" s="9">
        <f t="shared" si="23"/>
        <v>364.11693721295541</v>
      </c>
      <c r="J79" s="4" t="str">
        <f t="shared" si="24"/>
        <v>Nei</v>
      </c>
      <c r="K79" s="4">
        <f t="shared" si="26"/>
        <v>1070</v>
      </c>
      <c r="L79" s="44">
        <f t="shared" si="27"/>
        <v>5571.3532562954315</v>
      </c>
      <c r="M79" s="44">
        <f t="shared" si="28"/>
        <v>11142.706512590863</v>
      </c>
      <c r="N79" s="44">
        <f t="shared" si="29"/>
        <v>74219.775896802777</v>
      </c>
      <c r="O79" s="44">
        <f t="shared" si="30"/>
        <v>40830.61687131197</v>
      </c>
      <c r="P79" s="44">
        <f t="shared" si="31"/>
        <v>11142.706512590863</v>
      </c>
      <c r="Q79" s="44">
        <f t="shared" si="32"/>
        <v>8999.8783370926194</v>
      </c>
      <c r="R79" s="44">
        <f t="shared" si="33"/>
        <v>14999.7972284877</v>
      </c>
      <c r="S79" s="44">
        <f t="shared" si="34"/>
        <v>222698.28820269011</v>
      </c>
      <c r="T79" s="7">
        <f t="shared" si="35"/>
        <v>389605.12281786231</v>
      </c>
      <c r="U79" s="7">
        <f t="shared" si="36"/>
        <v>389605.12281786231</v>
      </c>
      <c r="AB79" s="19"/>
      <c r="AC79" s="19"/>
    </row>
    <row r="80" spans="1:36" ht="13" thickBot="1" x14ac:dyDescent="0.3">
      <c r="A80" s="34">
        <v>18</v>
      </c>
      <c r="B80" s="4">
        <v>1851</v>
      </c>
      <c r="C80" s="9" t="s">
        <v>93</v>
      </c>
      <c r="D80" s="9">
        <v>6.8024481381409903</v>
      </c>
      <c r="E80" s="8">
        <v>1.92165219471085</v>
      </c>
      <c r="F80" s="33">
        <v>315.11927429612001</v>
      </c>
      <c r="G80" s="8">
        <f t="shared" si="25"/>
        <v>8.7241003328518403</v>
      </c>
      <c r="H80" s="8">
        <f t="shared" si="22"/>
        <v>31.511927429612001</v>
      </c>
      <c r="I80" s="9">
        <f t="shared" si="23"/>
        <v>87.241003328518403</v>
      </c>
      <c r="J80" s="4" t="str">
        <f t="shared" si="24"/>
        <v>Nei</v>
      </c>
      <c r="K80" s="4">
        <f t="shared" si="26"/>
        <v>1320</v>
      </c>
      <c r="L80" s="44">
        <f t="shared" si="27"/>
        <v>1646.7611788291133</v>
      </c>
      <c r="M80" s="44">
        <f t="shared" si="28"/>
        <v>3293.5223576582266</v>
      </c>
      <c r="N80" s="44">
        <f t="shared" si="29"/>
        <v>21937.622696989238</v>
      </c>
      <c r="O80" s="44">
        <f t="shared" si="30"/>
        <v>12068.571436453922</v>
      </c>
      <c r="P80" s="44">
        <f t="shared" si="31"/>
        <v>3293.5223576582266</v>
      </c>
      <c r="Q80" s="44">
        <f t="shared" si="32"/>
        <v>2660.1526734931831</v>
      </c>
      <c r="R80" s="44">
        <f t="shared" si="33"/>
        <v>4433.5877891553055</v>
      </c>
      <c r="S80" s="44">
        <f t="shared" si="34"/>
        <v>65824.38390340707</v>
      </c>
      <c r="T80" s="7">
        <f t="shared" si="35"/>
        <v>115158.12439364429</v>
      </c>
      <c r="U80" s="7">
        <f t="shared" si="36"/>
        <v>115158.12439364429</v>
      </c>
      <c r="AB80" s="19"/>
      <c r="AC80" s="19"/>
    </row>
    <row r="81" spans="1:36" ht="13" thickBot="1" x14ac:dyDescent="0.3">
      <c r="A81" s="34">
        <v>18</v>
      </c>
      <c r="B81" s="4">
        <v>1853</v>
      </c>
      <c r="C81" s="9" t="s">
        <v>94</v>
      </c>
      <c r="D81" s="9">
        <v>9.0941780714844604</v>
      </c>
      <c r="E81" s="8">
        <v>3.63032171178935</v>
      </c>
      <c r="F81" s="33">
        <v>216.39928568082499</v>
      </c>
      <c r="G81" s="8">
        <f t="shared" si="25"/>
        <v>12.72449978327381</v>
      </c>
      <c r="H81" s="8">
        <f t="shared" si="22"/>
        <v>21.6399285680825</v>
      </c>
      <c r="I81" s="9">
        <f t="shared" si="23"/>
        <v>127.24499783273811</v>
      </c>
      <c r="J81" s="4" t="str">
        <f t="shared" si="24"/>
        <v>Nei</v>
      </c>
      <c r="K81" s="4">
        <f t="shared" si="26"/>
        <v>1320</v>
      </c>
      <c r="L81" s="44">
        <f t="shared" si="27"/>
        <v>2401.8765790907646</v>
      </c>
      <c r="M81" s="44">
        <f t="shared" si="28"/>
        <v>4803.7531581815292</v>
      </c>
      <c r="N81" s="44">
        <f t="shared" si="29"/>
        <v>31997.027155020325</v>
      </c>
      <c r="O81" s="44">
        <f t="shared" si="30"/>
        <v>17602.56402018966</v>
      </c>
      <c r="P81" s="44">
        <f t="shared" si="31"/>
        <v>4803.7531581815292</v>
      </c>
      <c r="Q81" s="44">
        <f t="shared" si="32"/>
        <v>3879.95447391585</v>
      </c>
      <c r="R81" s="44">
        <f t="shared" si="33"/>
        <v>6466.5907898597507</v>
      </c>
      <c r="S81" s="44">
        <f t="shared" si="34"/>
        <v>96007.877804774893</v>
      </c>
      <c r="T81" s="7">
        <f t="shared" si="35"/>
        <v>167963.3971392143</v>
      </c>
      <c r="U81" s="7">
        <f t="shared" si="36"/>
        <v>167963.3971392143</v>
      </c>
      <c r="AB81" s="19"/>
      <c r="AC81" s="19"/>
    </row>
    <row r="82" spans="1:36" ht="13" thickBot="1" x14ac:dyDescent="0.3">
      <c r="A82" s="34">
        <v>18</v>
      </c>
      <c r="B82" s="4">
        <v>1856</v>
      </c>
      <c r="C82" s="9" t="s">
        <v>95</v>
      </c>
      <c r="D82" s="9">
        <v>1.41382847795571</v>
      </c>
      <c r="E82" s="8">
        <v>0.551237835983173</v>
      </c>
      <c r="F82" s="33">
        <v>10.1144356082877</v>
      </c>
      <c r="G82" s="8">
        <f t="shared" si="25"/>
        <v>1.9650663139388831</v>
      </c>
      <c r="H82" s="8">
        <f t="shared" si="22"/>
        <v>1.01144356082877</v>
      </c>
      <c r="I82" s="9">
        <f t="shared" si="23"/>
        <v>10.1144356082877</v>
      </c>
      <c r="J82" s="4" t="str">
        <f t="shared" si="24"/>
        <v>JA</v>
      </c>
      <c r="K82" s="4">
        <f t="shared" si="26"/>
        <v>1320</v>
      </c>
      <c r="L82" s="44">
        <f t="shared" si="27"/>
        <v>190.92008654203863</v>
      </c>
      <c r="M82" s="44">
        <f t="shared" si="28"/>
        <v>381.84017308407726</v>
      </c>
      <c r="N82" s="44">
        <f t="shared" si="29"/>
        <v>2543.3759780600249</v>
      </c>
      <c r="O82" s="44">
        <f t="shared" si="30"/>
        <v>1399.1905643080872</v>
      </c>
      <c r="P82" s="44">
        <f t="shared" si="31"/>
        <v>381.84017308407726</v>
      </c>
      <c r="Q82" s="44">
        <f t="shared" si="32"/>
        <v>308.40937056790852</v>
      </c>
      <c r="R82" s="44">
        <f t="shared" si="33"/>
        <v>514.01561761318089</v>
      </c>
      <c r="S82" s="44">
        <f t="shared" si="34"/>
        <v>7631.4630396803686</v>
      </c>
      <c r="T82" s="7">
        <f t="shared" si="35"/>
        <v>13351.055002939764</v>
      </c>
      <c r="U82" s="7">
        <f t="shared" si="36"/>
        <v>13351.055002939764</v>
      </c>
      <c r="AB82" s="19"/>
      <c r="AC82" s="19"/>
    </row>
    <row r="83" spans="1:36" ht="13" thickBot="1" x14ac:dyDescent="0.3">
      <c r="A83" s="34">
        <v>18</v>
      </c>
      <c r="B83" s="4">
        <v>1857</v>
      </c>
      <c r="C83" s="9" t="s">
        <v>96</v>
      </c>
      <c r="D83" s="9">
        <v>1.1851598021424201</v>
      </c>
      <c r="E83" s="8">
        <v>0.71565972869670302</v>
      </c>
      <c r="F83" s="33">
        <v>18.4656710450001</v>
      </c>
      <c r="G83" s="8">
        <f t="shared" si="25"/>
        <v>1.9008195308391231</v>
      </c>
      <c r="H83" s="8">
        <f t="shared" si="22"/>
        <v>1.84656710450001</v>
      </c>
      <c r="I83" s="9">
        <f t="shared" si="23"/>
        <v>18.4656710450001</v>
      </c>
      <c r="J83" s="4" t="str">
        <f t="shared" si="24"/>
        <v>JA</v>
      </c>
      <c r="K83" s="4">
        <f t="shared" si="26"/>
        <v>1320</v>
      </c>
      <c r="L83" s="44">
        <f t="shared" si="27"/>
        <v>348.55800664542193</v>
      </c>
      <c r="M83" s="44">
        <f t="shared" si="28"/>
        <v>697.11601329084385</v>
      </c>
      <c r="N83" s="44">
        <f t="shared" si="29"/>
        <v>4643.3776409757256</v>
      </c>
      <c r="O83" s="44">
        <f t="shared" si="30"/>
        <v>2554.467069681134</v>
      </c>
      <c r="P83" s="44">
        <f t="shared" si="31"/>
        <v>697.11601329084385</v>
      </c>
      <c r="Q83" s="44">
        <f t="shared" si="32"/>
        <v>563.05524150414305</v>
      </c>
      <c r="R83" s="44">
        <f t="shared" si="33"/>
        <v>938.42540250690513</v>
      </c>
      <c r="S83" s="44">
        <f t="shared" si="34"/>
        <v>13932.570391505116</v>
      </c>
      <c r="T83" s="7">
        <f t="shared" si="35"/>
        <v>24374.685779400133</v>
      </c>
      <c r="U83" s="7">
        <f t="shared" si="36"/>
        <v>24374.685779400133</v>
      </c>
      <c r="AB83" s="19"/>
      <c r="AC83" s="19"/>
    </row>
    <row r="84" spans="1:36" ht="13" thickBot="1" x14ac:dyDescent="0.3">
      <c r="A84" s="34">
        <v>18</v>
      </c>
      <c r="B84" s="4">
        <v>1859</v>
      </c>
      <c r="C84" s="9" t="s">
        <v>97</v>
      </c>
      <c r="D84" s="9">
        <v>5.2556160158413601</v>
      </c>
      <c r="E84" s="8">
        <v>1.33079471249852</v>
      </c>
      <c r="F84" s="33">
        <v>178.48455235618601</v>
      </c>
      <c r="G84" s="8">
        <f t="shared" si="25"/>
        <v>6.5864107283398798</v>
      </c>
      <c r="H84" s="8">
        <f t="shared" si="22"/>
        <v>17.848455235618601</v>
      </c>
      <c r="I84" s="9">
        <f t="shared" si="23"/>
        <v>65.864107283398795</v>
      </c>
      <c r="J84" s="4" t="str">
        <f t="shared" si="24"/>
        <v>Nei</v>
      </c>
      <c r="K84" s="4">
        <f t="shared" si="26"/>
        <v>1320</v>
      </c>
      <c r="L84" s="44">
        <f t="shared" si="27"/>
        <v>1243.2508890814356</v>
      </c>
      <c r="M84" s="44">
        <f t="shared" si="28"/>
        <v>2486.5017781628712</v>
      </c>
      <c r="N84" s="44">
        <f t="shared" si="29"/>
        <v>16562.188417483463</v>
      </c>
      <c r="O84" s="44">
        <f t="shared" si="30"/>
        <v>9111.377145156257</v>
      </c>
      <c r="P84" s="44">
        <f t="shared" si="31"/>
        <v>2486.5017781628712</v>
      </c>
      <c r="Q84" s="44">
        <f t="shared" si="32"/>
        <v>2008.3283592853961</v>
      </c>
      <c r="R84" s="44">
        <f t="shared" si="33"/>
        <v>3347.2139321423269</v>
      </c>
      <c r="S84" s="44">
        <f t="shared" si="34"/>
        <v>49695.259314611794</v>
      </c>
      <c r="T84" s="7">
        <f t="shared" si="35"/>
        <v>86940.621614086413</v>
      </c>
      <c r="U84" s="7">
        <f t="shared" si="36"/>
        <v>86940.621614086413</v>
      </c>
      <c r="AB84" s="19"/>
      <c r="AC84" s="19"/>
    </row>
    <row r="85" spans="1:36" ht="13" thickBot="1" x14ac:dyDescent="0.3">
      <c r="A85" s="34">
        <v>18</v>
      </c>
      <c r="B85" s="4">
        <v>1860</v>
      </c>
      <c r="C85" s="9" t="s">
        <v>98</v>
      </c>
      <c r="D85" s="9">
        <v>42.067297644175298</v>
      </c>
      <c r="E85" s="8">
        <v>8.6567495069981408</v>
      </c>
      <c r="F85" s="33">
        <v>413.41353323453598</v>
      </c>
      <c r="G85" s="8">
        <f t="shared" si="25"/>
        <v>50.724047151173437</v>
      </c>
      <c r="H85" s="8">
        <f t="shared" si="22"/>
        <v>41.341353323453603</v>
      </c>
      <c r="I85" s="9">
        <f t="shared" si="23"/>
        <v>413.41353323453598</v>
      </c>
      <c r="J85" s="4" t="str">
        <f t="shared" si="24"/>
        <v>JA</v>
      </c>
      <c r="K85" s="4">
        <f t="shared" si="26"/>
        <v>1070</v>
      </c>
      <c r="L85" s="44">
        <f t="shared" si="27"/>
        <v>6325.6404720216351</v>
      </c>
      <c r="M85" s="44">
        <f t="shared" si="28"/>
        <v>12651.28094404327</v>
      </c>
      <c r="N85" s="44">
        <f t="shared" si="29"/>
        <v>84268.147546861641</v>
      </c>
      <c r="O85" s="44">
        <f t="shared" si="30"/>
        <v>46358.539962787931</v>
      </c>
      <c r="P85" s="44">
        <f t="shared" si="31"/>
        <v>12651.28094404327</v>
      </c>
      <c r="Q85" s="44">
        <f t="shared" si="32"/>
        <v>10218.342300958026</v>
      </c>
      <c r="R85" s="44">
        <f t="shared" si="33"/>
        <v>17030.570501596711</v>
      </c>
      <c r="S85" s="44">
        <f t="shared" si="34"/>
        <v>252848.67788864102</v>
      </c>
      <c r="T85" s="7">
        <f t="shared" si="35"/>
        <v>442352.4805609535</v>
      </c>
      <c r="U85" s="7">
        <f t="shared" si="36"/>
        <v>442352.4805609535</v>
      </c>
      <c r="AB85" s="19"/>
      <c r="AC85" s="19"/>
    </row>
    <row r="86" spans="1:36" ht="13" thickBot="1" x14ac:dyDescent="0.3">
      <c r="A86" s="34">
        <v>18</v>
      </c>
      <c r="B86" s="4">
        <v>1865</v>
      </c>
      <c r="C86" s="9" t="s">
        <v>99</v>
      </c>
      <c r="D86" s="9">
        <v>12.240522592164099</v>
      </c>
      <c r="E86" s="8">
        <v>5.3552035712221304</v>
      </c>
      <c r="F86" s="33">
        <v>352.35836487844904</v>
      </c>
      <c r="G86" s="8">
        <f t="shared" si="25"/>
        <v>17.595726163386232</v>
      </c>
      <c r="H86" s="8">
        <f t="shared" si="22"/>
        <v>35.235836487844907</v>
      </c>
      <c r="I86" s="9">
        <f t="shared" si="23"/>
        <v>175.95726163386232</v>
      </c>
      <c r="J86" s="4" t="str">
        <f t="shared" si="24"/>
        <v>Nei</v>
      </c>
      <c r="K86" s="4">
        <f t="shared" si="26"/>
        <v>1320</v>
      </c>
      <c r="L86" s="44">
        <f t="shared" si="27"/>
        <v>3060.2</v>
      </c>
      <c r="M86" s="44">
        <f t="shared" si="28"/>
        <v>6120.4</v>
      </c>
      <c r="N86" s="44">
        <f t="shared" si="29"/>
        <v>40767</v>
      </c>
      <c r="O86" s="44">
        <f t="shared" si="30"/>
        <v>22427.200000000001</v>
      </c>
      <c r="P86" s="44">
        <f t="shared" si="31"/>
        <v>6120.4</v>
      </c>
      <c r="Q86" s="44">
        <f t="shared" si="32"/>
        <v>4943.3999999999996</v>
      </c>
      <c r="R86" s="44">
        <f t="shared" si="33"/>
        <v>8239</v>
      </c>
      <c r="S86" s="44">
        <f t="shared" si="34"/>
        <v>122322.4</v>
      </c>
      <c r="T86" s="7">
        <f t="shared" si="35"/>
        <v>232263.58535669826</v>
      </c>
      <c r="U86" s="7">
        <f t="shared" si="36"/>
        <v>214000</v>
      </c>
      <c r="AB86" s="19"/>
      <c r="AC86" s="19"/>
    </row>
    <row r="87" spans="1:36" ht="13" thickBot="1" x14ac:dyDescent="0.3">
      <c r="A87" s="34">
        <v>18</v>
      </c>
      <c r="B87" s="4">
        <v>1866</v>
      </c>
      <c r="C87" s="9" t="s">
        <v>100</v>
      </c>
      <c r="D87" s="9">
        <v>26.5843287425356</v>
      </c>
      <c r="E87" s="8">
        <v>6.5120256897139797</v>
      </c>
      <c r="F87" s="33">
        <v>335.26262276763998</v>
      </c>
      <c r="G87" s="8">
        <f t="shared" si="25"/>
        <v>33.096354432249584</v>
      </c>
      <c r="H87" s="8">
        <f t="shared" si="22"/>
        <v>33.526262276764001</v>
      </c>
      <c r="I87" s="9">
        <f t="shared" si="23"/>
        <v>330.96354432249586</v>
      </c>
      <c r="J87" s="4" t="str">
        <f t="shared" si="24"/>
        <v>Nei</v>
      </c>
      <c r="K87" s="4">
        <f t="shared" si="26"/>
        <v>1070</v>
      </c>
      <c r="L87" s="44">
        <f t="shared" si="27"/>
        <v>5064.0731916785089</v>
      </c>
      <c r="M87" s="44">
        <f t="shared" si="28"/>
        <v>10128.146383357018</v>
      </c>
      <c r="N87" s="44">
        <f t="shared" si="29"/>
        <v>67461.954056975941</v>
      </c>
      <c r="O87" s="44">
        <f t="shared" si="30"/>
        <v>37112.928006147398</v>
      </c>
      <c r="P87" s="44">
        <f t="shared" si="31"/>
        <v>10128.146383357018</v>
      </c>
      <c r="Q87" s="44">
        <f t="shared" si="32"/>
        <v>8180.425925019129</v>
      </c>
      <c r="R87" s="44">
        <f t="shared" si="33"/>
        <v>13634.043208365216</v>
      </c>
      <c r="S87" s="44">
        <f t="shared" si="34"/>
        <v>202421.27527017033</v>
      </c>
      <c r="T87" s="7">
        <f t="shared" si="35"/>
        <v>354130.99242507055</v>
      </c>
      <c r="U87" s="7">
        <f t="shared" si="36"/>
        <v>354130.99242507055</v>
      </c>
      <c r="AB87" s="19"/>
      <c r="AC87" s="19"/>
    </row>
    <row r="88" spans="1:36" ht="13" thickBot="1" x14ac:dyDescent="0.3">
      <c r="A88" s="34">
        <v>18</v>
      </c>
      <c r="B88" s="4">
        <v>1867</v>
      </c>
      <c r="C88" s="9" t="s">
        <v>101</v>
      </c>
      <c r="D88" s="9">
        <v>18.850398271908901</v>
      </c>
      <c r="E88" s="8">
        <v>3.1525453786995801</v>
      </c>
      <c r="F88" s="33">
        <v>227.39937833293101</v>
      </c>
      <c r="G88" s="8">
        <f t="shared" si="25"/>
        <v>22.002943650608479</v>
      </c>
      <c r="H88" s="8">
        <f t="shared" si="22"/>
        <v>22.739937833293101</v>
      </c>
      <c r="I88" s="9">
        <f t="shared" si="23"/>
        <v>220.02943650608478</v>
      </c>
      <c r="J88" s="4" t="str">
        <f t="shared" si="24"/>
        <v>Nei</v>
      </c>
      <c r="K88" s="4">
        <f t="shared" si="26"/>
        <v>1070</v>
      </c>
      <c r="L88" s="44">
        <f t="shared" si="27"/>
        <v>3366.6704079796032</v>
      </c>
      <c r="M88" s="44">
        <f t="shared" si="28"/>
        <v>6733.3408159592063</v>
      </c>
      <c r="N88" s="44">
        <f t="shared" si="29"/>
        <v>44849.700190217794</v>
      </c>
      <c r="O88" s="44">
        <f t="shared" si="30"/>
        <v>24673.220892046324</v>
      </c>
      <c r="P88" s="44">
        <f t="shared" si="31"/>
        <v>6733.3408159592063</v>
      </c>
      <c r="Q88" s="44">
        <f t="shared" si="32"/>
        <v>5438.4675821208975</v>
      </c>
      <c r="R88" s="44">
        <f t="shared" si="33"/>
        <v>9064.1126368681616</v>
      </c>
      <c r="S88" s="44">
        <f t="shared" si="34"/>
        <v>134572.64372035951</v>
      </c>
      <c r="T88" s="7">
        <f t="shared" si="35"/>
        <v>235431.49706151072</v>
      </c>
      <c r="U88" s="7">
        <f t="shared" si="36"/>
        <v>235431.49706151072</v>
      </c>
      <c r="AB88" s="19"/>
      <c r="AC88" s="19"/>
    </row>
    <row r="89" spans="1:36" ht="13" thickBot="1" x14ac:dyDescent="0.3">
      <c r="A89" s="34">
        <v>18</v>
      </c>
      <c r="B89" s="4">
        <v>1868</v>
      </c>
      <c r="C89" s="9" t="s">
        <v>102</v>
      </c>
      <c r="D89" s="9">
        <v>10.457957505154699</v>
      </c>
      <c r="E89" s="8">
        <v>3.7131878030623202</v>
      </c>
      <c r="F89" s="33">
        <v>317.60916357219202</v>
      </c>
      <c r="G89" s="8">
        <f t="shared" si="25"/>
        <v>14.171145308217019</v>
      </c>
      <c r="H89" s="8">
        <f t="shared" si="22"/>
        <v>31.760916357219202</v>
      </c>
      <c r="I89" s="9">
        <f t="shared" si="23"/>
        <v>141.71145308217018</v>
      </c>
      <c r="J89" s="4" t="str">
        <f t="shared" si="24"/>
        <v>Nei</v>
      </c>
      <c r="K89" s="4">
        <f t="shared" si="26"/>
        <v>1320</v>
      </c>
      <c r="L89" s="44">
        <f t="shared" si="27"/>
        <v>2674.9453883790443</v>
      </c>
      <c r="M89" s="44">
        <f t="shared" si="28"/>
        <v>5349.8907767580886</v>
      </c>
      <c r="N89" s="44">
        <f t="shared" si="29"/>
        <v>35634.761992042513</v>
      </c>
      <c r="O89" s="44">
        <f t="shared" si="30"/>
        <v>19603.795573575095</v>
      </c>
      <c r="P89" s="44">
        <f t="shared" si="31"/>
        <v>5349.8907767580886</v>
      </c>
      <c r="Q89" s="44">
        <f t="shared" si="32"/>
        <v>4321.065627381533</v>
      </c>
      <c r="R89" s="44">
        <f t="shared" si="33"/>
        <v>7201.7760456358883</v>
      </c>
      <c r="S89" s="44">
        <f t="shared" si="34"/>
        <v>106922.99188793437</v>
      </c>
      <c r="T89" s="7">
        <f t="shared" si="35"/>
        <v>187059.11806846462</v>
      </c>
      <c r="U89" s="7">
        <f t="shared" si="36"/>
        <v>187059.11806846462</v>
      </c>
      <c r="AB89" s="19"/>
      <c r="AC89" s="19"/>
    </row>
    <row r="90" spans="1:36" ht="13" thickBot="1" x14ac:dyDescent="0.3">
      <c r="A90" s="34">
        <v>18</v>
      </c>
      <c r="B90" s="4">
        <v>1870</v>
      </c>
      <c r="C90" s="9" t="s">
        <v>103</v>
      </c>
      <c r="D90" s="9">
        <v>27.728510053373</v>
      </c>
      <c r="E90" s="8">
        <v>7.37793929608846</v>
      </c>
      <c r="F90" s="33">
        <v>539.43423654360106</v>
      </c>
      <c r="G90" s="8">
        <f t="shared" si="25"/>
        <v>35.106449349461457</v>
      </c>
      <c r="H90" s="8">
        <f t="shared" si="22"/>
        <v>53.94342365436011</v>
      </c>
      <c r="I90" s="9">
        <f t="shared" si="23"/>
        <v>351.06449349461457</v>
      </c>
      <c r="J90" s="4" t="str">
        <f t="shared" si="24"/>
        <v>Nei</v>
      </c>
      <c r="K90" s="4">
        <f t="shared" si="26"/>
        <v>1070</v>
      </c>
      <c r="L90" s="44">
        <f t="shared" si="27"/>
        <v>5371.6378149610973</v>
      </c>
      <c r="M90" s="44">
        <f t="shared" si="28"/>
        <v>10743.275629922195</v>
      </c>
      <c r="N90" s="44">
        <f t="shared" si="29"/>
        <v>71559.231031474759</v>
      </c>
      <c r="O90" s="44">
        <f t="shared" si="30"/>
        <v>39366.968042512097</v>
      </c>
      <c r="P90" s="44">
        <f t="shared" si="31"/>
        <v>10743.275629922195</v>
      </c>
      <c r="Q90" s="44">
        <f t="shared" si="32"/>
        <v>8677.2610857063883</v>
      </c>
      <c r="R90" s="44">
        <f t="shared" si="33"/>
        <v>14462.101809510646</v>
      </c>
      <c r="S90" s="44">
        <f t="shared" si="34"/>
        <v>214715.25699522821</v>
      </c>
      <c r="T90" s="7">
        <f t="shared" si="35"/>
        <v>375639.00803923758</v>
      </c>
      <c r="U90" s="7">
        <f t="shared" si="36"/>
        <v>375639.00803923758</v>
      </c>
      <c r="AB90" s="19"/>
      <c r="AC90" s="19"/>
    </row>
    <row r="91" spans="1:36" s="15" customFormat="1" ht="13" thickBot="1" x14ac:dyDescent="0.3">
      <c r="A91" s="34">
        <v>18</v>
      </c>
      <c r="B91" s="4">
        <v>1871</v>
      </c>
      <c r="C91" s="9" t="s">
        <v>104</v>
      </c>
      <c r="D91" s="9">
        <v>21.537274339667</v>
      </c>
      <c r="E91" s="8">
        <v>5.3174956466725698</v>
      </c>
      <c r="F91" s="33">
        <v>655.43245520219102</v>
      </c>
      <c r="G91" s="8">
        <f t="shared" si="25"/>
        <v>26.854769986339569</v>
      </c>
      <c r="H91" s="8">
        <f t="shared" si="22"/>
        <v>65.543245520219102</v>
      </c>
      <c r="I91" s="9">
        <f t="shared" si="23"/>
        <v>268.54769986339568</v>
      </c>
      <c r="J91" s="4" t="str">
        <f t="shared" si="24"/>
        <v>Nei</v>
      </c>
      <c r="K91" s="4">
        <f t="shared" si="26"/>
        <v>1070</v>
      </c>
      <c r="L91" s="44">
        <f t="shared" si="27"/>
        <v>4109.0483556098179</v>
      </c>
      <c r="M91" s="44">
        <f t="shared" si="28"/>
        <v>8218.0967112196358</v>
      </c>
      <c r="N91" s="44">
        <f t="shared" si="29"/>
        <v>54739.420401655261</v>
      </c>
      <c r="O91" s="44">
        <f t="shared" si="30"/>
        <v>30113.864871881742</v>
      </c>
      <c r="P91" s="44">
        <f t="shared" si="31"/>
        <v>8218.0967112196358</v>
      </c>
      <c r="Q91" s="44">
        <f t="shared" si="32"/>
        <v>6637.6934975235508</v>
      </c>
      <c r="R91" s="44">
        <f t="shared" si="33"/>
        <v>11062.822495872586</v>
      </c>
      <c r="S91" s="44">
        <f t="shared" si="34"/>
        <v>164246.99580885118</v>
      </c>
      <c r="T91" s="7">
        <f t="shared" si="35"/>
        <v>287346.03885383339</v>
      </c>
      <c r="U91" s="7">
        <f t="shared" si="36"/>
        <v>287346.03885383339</v>
      </c>
      <c r="V91"/>
      <c r="W91" s="19"/>
      <c r="X91" s="19"/>
      <c r="Y91" s="24"/>
      <c r="Z91"/>
      <c r="AA91"/>
      <c r="AB91" s="19"/>
      <c r="AC91" s="19"/>
      <c r="AD91"/>
      <c r="AE91"/>
      <c r="AF91"/>
      <c r="AG91"/>
      <c r="AH91"/>
      <c r="AI91"/>
      <c r="AJ91"/>
    </row>
    <row r="92" spans="1:36" ht="13" thickBot="1" x14ac:dyDescent="0.3">
      <c r="A92" s="34">
        <v>18</v>
      </c>
      <c r="B92" s="4">
        <v>1874</v>
      </c>
      <c r="C92" s="9" t="s">
        <v>105</v>
      </c>
      <c r="D92" s="9">
        <v>0.59362496179861901</v>
      </c>
      <c r="E92" s="8">
        <v>0.93819552874801493</v>
      </c>
      <c r="F92" s="33">
        <v>118.652070477026</v>
      </c>
      <c r="G92" s="8">
        <f t="shared" si="25"/>
        <v>1.5318204905466339</v>
      </c>
      <c r="H92" s="8">
        <f t="shared" si="22"/>
        <v>11.865207047702601</v>
      </c>
      <c r="I92" s="9">
        <f t="shared" si="23"/>
        <v>15.31820490546634</v>
      </c>
      <c r="J92" s="4" t="str">
        <f t="shared" si="24"/>
        <v>Nei</v>
      </c>
      <c r="K92" s="4">
        <f t="shared" si="26"/>
        <v>1320</v>
      </c>
      <c r="L92" s="44">
        <f t="shared" si="27"/>
        <v>289.14643579558265</v>
      </c>
      <c r="M92" s="44">
        <f t="shared" si="28"/>
        <v>578.29287159116529</v>
      </c>
      <c r="N92" s="44">
        <f t="shared" si="29"/>
        <v>3851.9158055285657</v>
      </c>
      <c r="O92" s="44">
        <f t="shared" si="30"/>
        <v>2119.0591938025918</v>
      </c>
      <c r="P92" s="44">
        <f t="shared" si="31"/>
        <v>578.29287159116529</v>
      </c>
      <c r="Q92" s="44">
        <f t="shared" si="32"/>
        <v>467.08270397747958</v>
      </c>
      <c r="R92" s="44">
        <f t="shared" si="33"/>
        <v>778.4711732957993</v>
      </c>
      <c r="S92" s="44">
        <f t="shared" si="34"/>
        <v>11557.76941963322</v>
      </c>
      <c r="T92" s="7">
        <f t="shared" si="35"/>
        <v>20220.030475215568</v>
      </c>
      <c r="U92" s="7">
        <f t="shared" si="36"/>
        <v>20220.030475215568</v>
      </c>
      <c r="AB92" s="19"/>
      <c r="AC92" s="19"/>
    </row>
    <row r="93" spans="1:36" ht="13" thickBot="1" x14ac:dyDescent="0.3">
      <c r="A93" s="45">
        <v>18</v>
      </c>
      <c r="B93" s="46">
        <v>1875</v>
      </c>
      <c r="C93" s="37" t="s">
        <v>106</v>
      </c>
      <c r="D93" s="37">
        <v>16.093254070059199</v>
      </c>
      <c r="E93" s="38">
        <v>3.5535234795381196</v>
      </c>
      <c r="F93" s="37">
        <v>923.48162572857495</v>
      </c>
      <c r="G93" s="38">
        <f t="shared" si="25"/>
        <v>19.646777549597317</v>
      </c>
      <c r="H93" s="38">
        <f t="shared" si="22"/>
        <v>92.348162572857504</v>
      </c>
      <c r="I93" s="37">
        <f t="shared" si="23"/>
        <v>196.46777549597317</v>
      </c>
      <c r="J93" s="46" t="str">
        <f t="shared" si="24"/>
        <v>Nei</v>
      </c>
      <c r="K93" s="46">
        <f t="shared" si="26"/>
        <v>1320</v>
      </c>
      <c r="L93" s="44">
        <f t="shared" si="27"/>
        <v>3060.2</v>
      </c>
      <c r="M93" s="44">
        <f t="shared" si="28"/>
        <v>6120.4</v>
      </c>
      <c r="N93" s="44">
        <f t="shared" si="29"/>
        <v>40767</v>
      </c>
      <c r="O93" s="44">
        <f t="shared" si="30"/>
        <v>22427.200000000001</v>
      </c>
      <c r="P93" s="44">
        <f t="shared" si="31"/>
        <v>6120.4</v>
      </c>
      <c r="Q93" s="44">
        <f t="shared" si="32"/>
        <v>4943.3999999999996</v>
      </c>
      <c r="R93" s="44">
        <f t="shared" si="33"/>
        <v>8239</v>
      </c>
      <c r="S93" s="44">
        <f t="shared" si="34"/>
        <v>122322.4</v>
      </c>
      <c r="T93" s="47">
        <f t="shared" si="35"/>
        <v>259337.46365468457</v>
      </c>
      <c r="U93" s="47">
        <f t="shared" si="36"/>
        <v>214000</v>
      </c>
      <c r="AB93" s="19"/>
      <c r="AC93" s="19"/>
    </row>
    <row r="94" spans="1:36" ht="13" thickBot="1" x14ac:dyDescent="0.3">
      <c r="A94" s="42">
        <v>31</v>
      </c>
      <c r="B94" s="5">
        <v>3101</v>
      </c>
      <c r="C94" s="11" t="s">
        <v>107</v>
      </c>
      <c r="D94" s="11">
        <v>62.487889395280199</v>
      </c>
      <c r="E94" s="10">
        <v>18.436879117823199</v>
      </c>
      <c r="F94" s="35">
        <v>642.35583073320993</v>
      </c>
      <c r="G94" s="10">
        <f t="shared" si="25"/>
        <v>80.924768513103402</v>
      </c>
      <c r="H94" s="10">
        <f t="shared" si="22"/>
        <v>64.235583073320996</v>
      </c>
      <c r="I94" s="11">
        <f t="shared" si="23"/>
        <v>642.35583073320993</v>
      </c>
      <c r="J94" s="5" t="str">
        <f t="shared" si="24"/>
        <v>JA</v>
      </c>
      <c r="K94" s="5">
        <f t="shared" si="26"/>
        <v>1070</v>
      </c>
      <c r="L94" s="44">
        <f t="shared" si="27"/>
        <v>9828.6865660488438</v>
      </c>
      <c r="M94" s="44">
        <f t="shared" si="28"/>
        <v>19657.373132097688</v>
      </c>
      <c r="N94" s="44">
        <f t="shared" si="29"/>
        <v>130934.60075750384</v>
      </c>
      <c r="O94" s="44">
        <f t="shared" si="30"/>
        <v>72031.213435099227</v>
      </c>
      <c r="P94" s="44">
        <f t="shared" si="31"/>
        <v>19657.373132097688</v>
      </c>
      <c r="Q94" s="44">
        <f t="shared" si="32"/>
        <v>15877.109068232749</v>
      </c>
      <c r="R94" s="44">
        <f t="shared" si="33"/>
        <v>26461.848447054581</v>
      </c>
      <c r="S94" s="44">
        <f t="shared" si="34"/>
        <v>392872.53434639995</v>
      </c>
      <c r="T94" s="12">
        <f t="shared" si="35"/>
        <v>687320.73888453457</v>
      </c>
      <c r="U94" s="12">
        <f t="shared" si="36"/>
        <v>687320.73888453457</v>
      </c>
      <c r="AB94" s="19"/>
      <c r="AC94" s="19"/>
    </row>
    <row r="95" spans="1:36" ht="13" thickBot="1" x14ac:dyDescent="0.3">
      <c r="A95" s="42">
        <v>31</v>
      </c>
      <c r="B95" s="4">
        <v>3103</v>
      </c>
      <c r="C95" s="9" t="s">
        <v>108</v>
      </c>
      <c r="D95" s="9">
        <v>33.779153690998506</v>
      </c>
      <c r="E95" s="8">
        <v>19.502679560347502</v>
      </c>
      <c r="F95" s="33">
        <v>137.86728232147101</v>
      </c>
      <c r="G95" s="8">
        <f t="shared" si="25"/>
        <v>53.281833251346008</v>
      </c>
      <c r="H95" s="8">
        <f t="shared" si="22"/>
        <v>13.786728232147102</v>
      </c>
      <c r="I95" s="9">
        <f t="shared" si="23"/>
        <v>137.86728232147101</v>
      </c>
      <c r="J95" s="4" t="str">
        <f t="shared" si="24"/>
        <v>JA</v>
      </c>
      <c r="K95" s="4">
        <f t="shared" si="26"/>
        <v>1320</v>
      </c>
      <c r="L95" s="44">
        <f t="shared" si="27"/>
        <v>2602.3828211000869</v>
      </c>
      <c r="M95" s="44">
        <f t="shared" si="28"/>
        <v>5204.7656422001737</v>
      </c>
      <c r="N95" s="44">
        <f t="shared" si="29"/>
        <v>34668.106812557104</v>
      </c>
      <c r="O95" s="44">
        <f t="shared" si="30"/>
        <v>19072.008367223014</v>
      </c>
      <c r="P95" s="44">
        <f t="shared" si="31"/>
        <v>5204.7656422001737</v>
      </c>
      <c r="Q95" s="44">
        <f t="shared" si="32"/>
        <v>4203.8491725462936</v>
      </c>
      <c r="R95" s="44">
        <f t="shared" si="33"/>
        <v>7006.415287577157</v>
      </c>
      <c r="S95" s="44">
        <f t="shared" si="34"/>
        <v>104022.51891893774</v>
      </c>
      <c r="T95" s="7">
        <f t="shared" si="35"/>
        <v>181984.81266434173</v>
      </c>
      <c r="U95" s="7">
        <f t="shared" si="36"/>
        <v>181984.81266434173</v>
      </c>
      <c r="AB95" s="19"/>
      <c r="AC95" s="19"/>
    </row>
    <row r="96" spans="1:36" ht="13" thickBot="1" x14ac:dyDescent="0.3">
      <c r="A96" s="42">
        <v>31</v>
      </c>
      <c r="B96" s="4">
        <v>3105</v>
      </c>
      <c r="C96" s="9" t="s">
        <v>109</v>
      </c>
      <c r="D96" s="9">
        <v>78.159303628967805</v>
      </c>
      <c r="E96" s="8">
        <v>28.3425577642011</v>
      </c>
      <c r="F96" s="33">
        <v>405.73801099904102</v>
      </c>
      <c r="G96" s="8">
        <f t="shared" si="25"/>
        <v>106.50186139316891</v>
      </c>
      <c r="H96" s="8">
        <f t="shared" si="22"/>
        <v>40.573801099904102</v>
      </c>
      <c r="I96" s="9">
        <f t="shared" si="23"/>
        <v>405.73801099904102</v>
      </c>
      <c r="J96" s="4" t="str">
        <f t="shared" si="24"/>
        <v>JA</v>
      </c>
      <c r="K96" s="4">
        <f t="shared" si="26"/>
        <v>1070</v>
      </c>
      <c r="L96" s="44">
        <f t="shared" si="27"/>
        <v>6208.1973062963261</v>
      </c>
      <c r="M96" s="44">
        <f t="shared" si="28"/>
        <v>12416.394612592652</v>
      </c>
      <c r="N96" s="44">
        <f t="shared" si="29"/>
        <v>82703.607471989526</v>
      </c>
      <c r="O96" s="44">
        <f t="shared" si="30"/>
        <v>45497.837601388463</v>
      </c>
      <c r="P96" s="44">
        <f t="shared" si="31"/>
        <v>12416.394612592652</v>
      </c>
      <c r="Q96" s="44">
        <f t="shared" si="32"/>
        <v>10028.626417863296</v>
      </c>
      <c r="R96" s="44">
        <f t="shared" si="33"/>
        <v>16714.377363105494</v>
      </c>
      <c r="S96" s="44">
        <f t="shared" si="34"/>
        <v>248154.23638314547</v>
      </c>
      <c r="T96" s="7">
        <f t="shared" si="35"/>
        <v>434139.67176897387</v>
      </c>
      <c r="U96" s="7">
        <f t="shared" si="36"/>
        <v>434139.67176897387</v>
      </c>
      <c r="AB96" s="19"/>
      <c r="AC96" s="19"/>
    </row>
    <row r="97" spans="1:38" ht="13" thickBot="1" x14ac:dyDescent="0.3">
      <c r="A97" s="42">
        <v>31</v>
      </c>
      <c r="B97" s="4">
        <v>3107</v>
      </c>
      <c r="C97" s="9" t="s">
        <v>110</v>
      </c>
      <c r="D97" s="9">
        <v>67.53574730197451</v>
      </c>
      <c r="E97" s="8">
        <v>38.7903530171874</v>
      </c>
      <c r="F97" s="33">
        <v>292.26503322315102</v>
      </c>
      <c r="G97" s="8">
        <f t="shared" si="25"/>
        <v>106.32610031916191</v>
      </c>
      <c r="H97" s="8">
        <f t="shared" si="22"/>
        <v>29.226503322315104</v>
      </c>
      <c r="I97" s="9">
        <f t="shared" si="23"/>
        <v>292.26503322315102</v>
      </c>
      <c r="J97" s="4" t="str">
        <f t="shared" si="24"/>
        <v>JA</v>
      </c>
      <c r="K97" s="4">
        <f t="shared" si="26"/>
        <v>1070</v>
      </c>
      <c r="L97" s="44">
        <f t="shared" si="27"/>
        <v>4471.947273347434</v>
      </c>
      <c r="M97" s="44">
        <f t="shared" si="28"/>
        <v>8943.894546694868</v>
      </c>
      <c r="N97" s="44">
        <f t="shared" si="29"/>
        <v>59573.843047040995</v>
      </c>
      <c r="O97" s="44">
        <f t="shared" si="30"/>
        <v>32773.431765511268</v>
      </c>
      <c r="P97" s="44">
        <f t="shared" si="31"/>
        <v>8943.894546694868</v>
      </c>
      <c r="Q97" s="44">
        <f t="shared" si="32"/>
        <v>7223.914826176624</v>
      </c>
      <c r="R97" s="44">
        <f t="shared" si="33"/>
        <v>12039.858043627706</v>
      </c>
      <c r="S97" s="44">
        <f t="shared" si="34"/>
        <v>178752.80149967785</v>
      </c>
      <c r="T97" s="7">
        <f t="shared" si="35"/>
        <v>312723.5855487716</v>
      </c>
      <c r="U97" s="7">
        <f t="shared" si="36"/>
        <v>312723.5855487716</v>
      </c>
      <c r="AB97" s="19"/>
      <c r="AC97" s="19"/>
    </row>
    <row r="98" spans="1:38" ht="13" thickBot="1" x14ac:dyDescent="0.3">
      <c r="A98" s="42">
        <v>31</v>
      </c>
      <c r="B98" s="4">
        <v>3110</v>
      </c>
      <c r="C98" s="9" t="s">
        <v>114</v>
      </c>
      <c r="D98" s="9">
        <v>4.9045048083050995</v>
      </c>
      <c r="E98" s="8">
        <v>4.4997404481369401</v>
      </c>
      <c r="F98" s="33">
        <v>89.898517273739998</v>
      </c>
      <c r="G98" s="8">
        <f t="shared" si="25"/>
        <v>9.4042452564420387</v>
      </c>
      <c r="H98" s="8">
        <f t="shared" si="22"/>
        <v>8.9898517273740008</v>
      </c>
      <c r="I98" s="9">
        <f t="shared" si="23"/>
        <v>89.898517273739998</v>
      </c>
      <c r="J98" s="4" t="str">
        <f t="shared" si="24"/>
        <v>JA</v>
      </c>
      <c r="K98" s="4">
        <f t="shared" si="26"/>
        <v>1320</v>
      </c>
      <c r="L98" s="44">
        <f t="shared" si="27"/>
        <v>1696.9244120591161</v>
      </c>
      <c r="M98" s="44">
        <f t="shared" si="28"/>
        <v>3393.8488241182322</v>
      </c>
      <c r="N98" s="44">
        <f t="shared" si="29"/>
        <v>22605.88115365466</v>
      </c>
      <c r="O98" s="44">
        <f t="shared" si="30"/>
        <v>12436.201285580097</v>
      </c>
      <c r="P98" s="44">
        <f t="shared" si="31"/>
        <v>3393.8488241182322</v>
      </c>
      <c r="Q98" s="44">
        <f t="shared" si="32"/>
        <v>2741.18558871088</v>
      </c>
      <c r="R98" s="44">
        <f t="shared" si="33"/>
        <v>4568.6426478514668</v>
      </c>
      <c r="S98" s="44">
        <f t="shared" si="34"/>
        <v>67829.510065244103</v>
      </c>
      <c r="T98" s="7">
        <f t="shared" si="35"/>
        <v>118666.04280133679</v>
      </c>
      <c r="U98" s="7">
        <f t="shared" si="36"/>
        <v>118666.04280133679</v>
      </c>
      <c r="AB98" s="19"/>
      <c r="AC98" s="19"/>
    </row>
    <row r="99" spans="1:38" ht="13" thickBot="1" x14ac:dyDescent="0.3">
      <c r="A99" s="42">
        <v>31</v>
      </c>
      <c r="B99" s="4">
        <v>3112</v>
      </c>
      <c r="C99" s="9" t="s">
        <v>120</v>
      </c>
      <c r="D99" s="9">
        <v>35.273952782363402</v>
      </c>
      <c r="E99" s="8">
        <v>7.1426970467695803</v>
      </c>
      <c r="F99" s="33">
        <v>118.82617453072601</v>
      </c>
      <c r="G99" s="8">
        <f t="shared" si="25"/>
        <v>42.416649829132979</v>
      </c>
      <c r="H99" s="8">
        <f t="shared" si="22"/>
        <v>11.882617453072601</v>
      </c>
      <c r="I99" s="9">
        <f t="shared" si="23"/>
        <v>118.82617453072601</v>
      </c>
      <c r="J99" s="4" t="str">
        <f t="shared" si="24"/>
        <v>JA</v>
      </c>
      <c r="K99" s="4">
        <f t="shared" si="26"/>
        <v>1320</v>
      </c>
      <c r="L99" s="44">
        <f t="shared" si="27"/>
        <v>2242.9628704419843</v>
      </c>
      <c r="M99" s="44">
        <f t="shared" si="28"/>
        <v>4485.9257408839685</v>
      </c>
      <c r="N99" s="44">
        <f t="shared" si="29"/>
        <v>29880.029847496364</v>
      </c>
      <c r="O99" s="44">
        <f t="shared" si="30"/>
        <v>16437.937679882514</v>
      </c>
      <c r="P99" s="44">
        <f t="shared" si="31"/>
        <v>4485.9257408839685</v>
      </c>
      <c r="Q99" s="44">
        <f t="shared" si="32"/>
        <v>3623.2477137908973</v>
      </c>
      <c r="R99" s="44">
        <f t="shared" si="33"/>
        <v>6038.7461896514951</v>
      </c>
      <c r="S99" s="44">
        <f t="shared" si="34"/>
        <v>89655.774597527139</v>
      </c>
      <c r="T99" s="7">
        <f t="shared" si="35"/>
        <v>156850.55038055833</v>
      </c>
      <c r="U99" s="7">
        <f t="shared" si="36"/>
        <v>156850.55038055833</v>
      </c>
      <c r="AB99" s="19"/>
      <c r="AC99" s="19"/>
    </row>
    <row r="100" spans="1:38" ht="13" thickBot="1" x14ac:dyDescent="0.3">
      <c r="A100" s="42">
        <v>31</v>
      </c>
      <c r="B100" s="4">
        <v>3114</v>
      </c>
      <c r="C100" s="9" t="s">
        <v>360</v>
      </c>
      <c r="D100" s="9">
        <v>35.322921431650101</v>
      </c>
      <c r="E100" s="8">
        <v>4.2915998456048694</v>
      </c>
      <c r="F100" s="33">
        <v>257.086296069117</v>
      </c>
      <c r="G100" s="8">
        <f t="shared" si="25"/>
        <v>39.614521277254973</v>
      </c>
      <c r="H100" s="8">
        <f t="shared" si="22"/>
        <v>25.7086296069117</v>
      </c>
      <c r="I100" s="9">
        <f t="shared" si="23"/>
        <v>257.086296069117</v>
      </c>
      <c r="J100" s="4" t="str">
        <f t="shared" si="24"/>
        <v>JA</v>
      </c>
      <c r="K100" s="4">
        <f t="shared" si="26"/>
        <v>1070</v>
      </c>
      <c r="L100" s="44">
        <f t="shared" si="27"/>
        <v>3933.6774161535591</v>
      </c>
      <c r="M100" s="44">
        <f t="shared" si="28"/>
        <v>7867.3548323071182</v>
      </c>
      <c r="N100" s="44">
        <f t="shared" si="29"/>
        <v>52403.18515924846</v>
      </c>
      <c r="O100" s="44">
        <f t="shared" si="30"/>
        <v>28828.628896006503</v>
      </c>
      <c r="P100" s="44">
        <f t="shared" si="31"/>
        <v>7867.3548323071182</v>
      </c>
      <c r="Q100" s="44">
        <f t="shared" si="32"/>
        <v>6354.4019799403641</v>
      </c>
      <c r="R100" s="44">
        <f t="shared" si="33"/>
        <v>10590.669966567275</v>
      </c>
      <c r="S100" s="44">
        <f t="shared" si="34"/>
        <v>157237.06371142479</v>
      </c>
      <c r="T100" s="7">
        <f t="shared" si="35"/>
        <v>275082.33679395518</v>
      </c>
      <c r="U100" s="7">
        <f t="shared" si="36"/>
        <v>275082.33679395518</v>
      </c>
      <c r="AB100" s="19"/>
      <c r="AC100" s="19"/>
    </row>
    <row r="101" spans="1:38" ht="13" thickBot="1" x14ac:dyDescent="0.3">
      <c r="A101" s="42">
        <v>31</v>
      </c>
      <c r="B101" s="4">
        <v>3116</v>
      </c>
      <c r="C101" s="9" t="s">
        <v>118</v>
      </c>
      <c r="D101" s="9">
        <v>32.851472276044596</v>
      </c>
      <c r="E101" s="8">
        <v>3.6294415634515</v>
      </c>
      <c r="F101" s="33">
        <v>101.24149155578401</v>
      </c>
      <c r="G101" s="8">
        <f t="shared" si="25"/>
        <v>36.480913839496097</v>
      </c>
      <c r="H101" s="8">
        <f t="shared" si="22"/>
        <v>10.124149155578401</v>
      </c>
      <c r="I101" s="9">
        <f t="shared" si="23"/>
        <v>101.24149155578401</v>
      </c>
      <c r="J101" s="4" t="str">
        <f t="shared" si="24"/>
        <v>JA</v>
      </c>
      <c r="K101" s="4">
        <f t="shared" si="26"/>
        <v>1320</v>
      </c>
      <c r="L101" s="44">
        <f t="shared" si="27"/>
        <v>1911.0343946069788</v>
      </c>
      <c r="M101" s="44">
        <f t="shared" si="28"/>
        <v>3822.0687892139576</v>
      </c>
      <c r="N101" s="44">
        <f t="shared" si="29"/>
        <v>25458.185466617448</v>
      </c>
      <c r="O101" s="44">
        <f t="shared" si="30"/>
        <v>14005.342975860936</v>
      </c>
      <c r="P101" s="44">
        <f t="shared" si="31"/>
        <v>3822.0687892139576</v>
      </c>
      <c r="Q101" s="44">
        <f t="shared" si="32"/>
        <v>3087.0555605189656</v>
      </c>
      <c r="R101" s="44">
        <f t="shared" si="33"/>
        <v>5145.0926008649431</v>
      </c>
      <c r="S101" s="44">
        <f t="shared" si="34"/>
        <v>76387.920276737699</v>
      </c>
      <c r="T101" s="7">
        <f t="shared" si="35"/>
        <v>133638.76885363489</v>
      </c>
      <c r="U101" s="7">
        <f t="shared" si="36"/>
        <v>133638.76885363489</v>
      </c>
      <c r="AB101" s="19"/>
      <c r="AC101" s="19"/>
    </row>
    <row r="102" spans="1:38" ht="13" thickBot="1" x14ac:dyDescent="0.3">
      <c r="A102" s="42">
        <v>31</v>
      </c>
      <c r="B102" s="4">
        <v>3118</v>
      </c>
      <c r="C102" s="9" t="s">
        <v>117</v>
      </c>
      <c r="D102" s="9">
        <v>237.86562805748702</v>
      </c>
      <c r="E102" s="8">
        <v>31.926391513308001</v>
      </c>
      <c r="F102" s="33">
        <v>792.02240331641701</v>
      </c>
      <c r="G102" s="8">
        <f t="shared" si="25"/>
        <v>269.79201957079499</v>
      </c>
      <c r="H102" s="8">
        <f t="shared" si="22"/>
        <v>79.202240331641704</v>
      </c>
      <c r="I102" s="9">
        <f t="shared" si="23"/>
        <v>792.02240331641701</v>
      </c>
      <c r="J102" s="4" t="str">
        <f t="shared" si="24"/>
        <v>JA</v>
      </c>
      <c r="K102" s="4">
        <f t="shared" si="26"/>
        <v>1070</v>
      </c>
      <c r="L102" s="44">
        <f t="shared" si="27"/>
        <v>12118.734793144498</v>
      </c>
      <c r="M102" s="44">
        <f t="shared" si="28"/>
        <v>24237.469586288997</v>
      </c>
      <c r="N102" s="44">
        <f t="shared" si="29"/>
        <v>161441.88658000188</v>
      </c>
      <c r="O102" s="44">
        <f t="shared" si="30"/>
        <v>88814.224218289746</v>
      </c>
      <c r="P102" s="44">
        <f t="shared" si="31"/>
        <v>24237.469586288997</v>
      </c>
      <c r="Q102" s="44">
        <f t="shared" si="32"/>
        <v>19576.417742771879</v>
      </c>
      <c r="R102" s="44">
        <f t="shared" si="33"/>
        <v>32627.3629046198</v>
      </c>
      <c r="S102" s="44">
        <f t="shared" si="34"/>
        <v>484410.40613716049</v>
      </c>
      <c r="T102" s="7">
        <f t="shared" si="35"/>
        <v>847463.97154856625</v>
      </c>
      <c r="U102" s="7">
        <f t="shared" si="36"/>
        <v>847463.97154856625</v>
      </c>
      <c r="AB102" s="19"/>
      <c r="AC102" s="19"/>
    </row>
    <row r="103" spans="1:38" ht="13" thickBot="1" x14ac:dyDescent="0.3">
      <c r="A103" s="42">
        <v>31</v>
      </c>
      <c r="B103" s="4">
        <v>3120</v>
      </c>
      <c r="C103" s="9" t="s">
        <v>119</v>
      </c>
      <c r="D103" s="9">
        <v>110.500265363978</v>
      </c>
      <c r="E103" s="8">
        <v>8.9608164619899</v>
      </c>
      <c r="F103" s="33">
        <v>434.96713185939996</v>
      </c>
      <c r="G103" s="8">
        <f t="shared" si="25"/>
        <v>119.46108182596791</v>
      </c>
      <c r="H103" s="8">
        <f t="shared" si="22"/>
        <v>43.496713185939996</v>
      </c>
      <c r="I103" s="9">
        <f t="shared" si="23"/>
        <v>434.96713185939996</v>
      </c>
      <c r="J103" s="4" t="str">
        <f t="shared" si="24"/>
        <v>JA</v>
      </c>
      <c r="K103" s="4">
        <f t="shared" si="26"/>
        <v>1070</v>
      </c>
      <c r="L103" s="44">
        <f t="shared" si="27"/>
        <v>6655.4320845806787</v>
      </c>
      <c r="M103" s="44">
        <f t="shared" si="28"/>
        <v>13310.864169161357</v>
      </c>
      <c r="N103" s="44">
        <f t="shared" si="29"/>
        <v>88661.525322560788</v>
      </c>
      <c r="O103" s="44">
        <f t="shared" si="30"/>
        <v>48775.474298185676</v>
      </c>
      <c r="P103" s="44">
        <f t="shared" si="31"/>
        <v>13310.864169161357</v>
      </c>
      <c r="Q103" s="44">
        <f t="shared" si="32"/>
        <v>10751.082598168789</v>
      </c>
      <c r="R103" s="44">
        <f t="shared" si="33"/>
        <v>17918.470996947981</v>
      </c>
      <c r="S103" s="44">
        <f t="shared" si="34"/>
        <v>266031.11745079135</v>
      </c>
      <c r="T103" s="7">
        <f t="shared" si="35"/>
        <v>465414.83108955796</v>
      </c>
      <c r="U103" s="7">
        <f t="shared" si="36"/>
        <v>465414.83108955796</v>
      </c>
      <c r="AB103" s="19"/>
      <c r="AC103" s="19"/>
    </row>
    <row r="104" spans="1:38" ht="13" thickBot="1" x14ac:dyDescent="0.3">
      <c r="A104" s="42">
        <v>31</v>
      </c>
      <c r="B104" s="4">
        <v>3122</v>
      </c>
      <c r="C104" s="9" t="s">
        <v>116</v>
      </c>
      <c r="D104" s="9">
        <v>40.381604702907005</v>
      </c>
      <c r="E104" s="8">
        <v>4.5946924126697901</v>
      </c>
      <c r="F104" s="33">
        <v>412.93378163766499</v>
      </c>
      <c r="G104" s="8">
        <f t="shared" si="25"/>
        <v>44.976297115576799</v>
      </c>
      <c r="H104" s="8">
        <f t="shared" si="22"/>
        <v>41.293378163766505</v>
      </c>
      <c r="I104" s="9">
        <f t="shared" si="23"/>
        <v>412.93378163766499</v>
      </c>
      <c r="J104" s="4" t="str">
        <f t="shared" si="24"/>
        <v>JA</v>
      </c>
      <c r="K104" s="4">
        <f t="shared" si="26"/>
        <v>1070</v>
      </c>
      <c r="L104" s="44">
        <f t="shared" si="27"/>
        <v>6318.2997928379118</v>
      </c>
      <c r="M104" s="44">
        <f t="shared" si="28"/>
        <v>12636.599585675824</v>
      </c>
      <c r="N104" s="44">
        <f t="shared" si="29"/>
        <v>84170.357380113448</v>
      </c>
      <c r="O104" s="44">
        <f t="shared" si="30"/>
        <v>46304.742537721198</v>
      </c>
      <c r="P104" s="44">
        <f t="shared" si="31"/>
        <v>12636.599585675824</v>
      </c>
      <c r="Q104" s="44">
        <f t="shared" si="32"/>
        <v>10206.484280738165</v>
      </c>
      <c r="R104" s="44">
        <f t="shared" si="33"/>
        <v>17010.807134563609</v>
      </c>
      <c r="S104" s="44">
        <f t="shared" si="34"/>
        <v>252555.25605497556</v>
      </c>
      <c r="T104" s="7">
        <f t="shared" si="35"/>
        <v>441839.14635230153</v>
      </c>
      <c r="U104" s="7">
        <f t="shared" si="36"/>
        <v>441839.14635230153</v>
      </c>
      <c r="AB104" s="19"/>
      <c r="AC104" s="19"/>
    </row>
    <row r="105" spans="1:38" ht="13" thickBot="1" x14ac:dyDescent="0.3">
      <c r="A105" s="43">
        <v>31</v>
      </c>
      <c r="B105" s="6">
        <v>3124</v>
      </c>
      <c r="C105" s="14" t="s">
        <v>115</v>
      </c>
      <c r="D105" s="14">
        <v>21.297613224419603</v>
      </c>
      <c r="E105" s="13">
        <v>2.3164798885901399</v>
      </c>
      <c r="F105" s="36">
        <v>319.27219684604398</v>
      </c>
      <c r="G105" s="13">
        <f t="shared" si="25"/>
        <v>23.614093113009744</v>
      </c>
      <c r="H105" s="13">
        <f t="shared" si="22"/>
        <v>31.927219684604399</v>
      </c>
      <c r="I105" s="14">
        <f t="shared" si="23"/>
        <v>236.14093113009744</v>
      </c>
      <c r="J105" s="6" t="str">
        <f t="shared" si="24"/>
        <v>Nei</v>
      </c>
      <c r="K105" s="6">
        <f t="shared" si="26"/>
        <v>1070</v>
      </c>
      <c r="L105" s="44">
        <f t="shared" si="27"/>
        <v>3613.1923872216212</v>
      </c>
      <c r="M105" s="44">
        <f t="shared" si="28"/>
        <v>7226.3847744432423</v>
      </c>
      <c r="N105" s="44">
        <f t="shared" si="29"/>
        <v>48133.786696903415</v>
      </c>
      <c r="O105" s="44">
        <f t="shared" si="30"/>
        <v>26479.899453204609</v>
      </c>
      <c r="P105" s="44">
        <f t="shared" si="31"/>
        <v>7226.3847744432423</v>
      </c>
      <c r="Q105" s="44">
        <f t="shared" si="32"/>
        <v>5836.6953947426182</v>
      </c>
      <c r="R105" s="44">
        <f t="shared" si="33"/>
        <v>9727.8256579043646</v>
      </c>
      <c r="S105" s="44">
        <f t="shared" si="34"/>
        <v>144426.62717034118</v>
      </c>
      <c r="T105" s="44">
        <f t="shared" si="35"/>
        <v>252670.79630920428</v>
      </c>
      <c r="U105" s="44">
        <f t="shared" si="36"/>
        <v>252670.79630920428</v>
      </c>
      <c r="AB105" s="19"/>
      <c r="AC105" s="19"/>
    </row>
    <row r="106" spans="1:38" ht="13" thickBot="1" x14ac:dyDescent="0.3">
      <c r="A106" s="42">
        <v>32</v>
      </c>
      <c r="B106" s="5">
        <v>3201</v>
      </c>
      <c r="C106" s="11" t="s">
        <v>126</v>
      </c>
      <c r="D106" s="11">
        <v>14.142655931033701</v>
      </c>
      <c r="E106" s="10">
        <v>35.6040480492928</v>
      </c>
      <c r="F106" s="35">
        <v>192.40249048815798</v>
      </c>
      <c r="G106" s="10">
        <f t="shared" si="25"/>
        <v>49.746703980326501</v>
      </c>
      <c r="H106" s="10">
        <f t="shared" si="22"/>
        <v>19.240249048815798</v>
      </c>
      <c r="I106" s="11">
        <f t="shared" si="23"/>
        <v>192.40249048815798</v>
      </c>
      <c r="J106" s="5" t="str">
        <f t="shared" si="24"/>
        <v>JA</v>
      </c>
      <c r="K106" s="5">
        <f t="shared" si="26"/>
        <v>1320</v>
      </c>
      <c r="L106" s="44">
        <f t="shared" si="27"/>
        <v>3060.2</v>
      </c>
      <c r="M106" s="44">
        <f t="shared" si="28"/>
        <v>6120.4</v>
      </c>
      <c r="N106" s="44">
        <f t="shared" si="29"/>
        <v>40767</v>
      </c>
      <c r="O106" s="44">
        <f t="shared" si="30"/>
        <v>22427.200000000001</v>
      </c>
      <c r="P106" s="44">
        <f t="shared" si="31"/>
        <v>6120.4</v>
      </c>
      <c r="Q106" s="44">
        <f t="shared" si="32"/>
        <v>4943.3999999999996</v>
      </c>
      <c r="R106" s="44">
        <f t="shared" si="33"/>
        <v>8239</v>
      </c>
      <c r="S106" s="44">
        <f t="shared" si="34"/>
        <v>122322.4</v>
      </c>
      <c r="T106" s="12">
        <f t="shared" si="35"/>
        <v>253971.28744436853</v>
      </c>
      <c r="U106" s="12">
        <f t="shared" si="36"/>
        <v>214000</v>
      </c>
      <c r="AB106" s="19"/>
      <c r="AC106" s="19"/>
    </row>
    <row r="107" spans="1:38" ht="13" thickBot="1" x14ac:dyDescent="0.3">
      <c r="A107" s="42">
        <v>32</v>
      </c>
      <c r="B107" s="4">
        <v>3203</v>
      </c>
      <c r="C107" s="9" t="s">
        <v>127</v>
      </c>
      <c r="D107" s="9">
        <v>40.966388244774102</v>
      </c>
      <c r="E107" s="8">
        <v>44.2964614307134</v>
      </c>
      <c r="F107" s="33">
        <v>376.92789611333001</v>
      </c>
      <c r="G107" s="8">
        <f t="shared" si="25"/>
        <v>85.262849675487502</v>
      </c>
      <c r="H107" s="8">
        <f t="shared" si="22"/>
        <v>37.692789611333005</v>
      </c>
      <c r="I107" s="9">
        <f t="shared" si="23"/>
        <v>376.92789611333001</v>
      </c>
      <c r="J107" s="4" t="str">
        <f t="shared" si="24"/>
        <v>JA</v>
      </c>
      <c r="K107" s="4">
        <f t="shared" si="26"/>
        <v>1070</v>
      </c>
      <c r="L107" s="44">
        <f t="shared" si="27"/>
        <v>5767.3737384300621</v>
      </c>
      <c r="M107" s="44">
        <f t="shared" si="28"/>
        <v>11534.747476860124</v>
      </c>
      <c r="N107" s="44">
        <f t="shared" si="29"/>
        <v>76831.097704260625</v>
      </c>
      <c r="O107" s="44">
        <f t="shared" si="30"/>
        <v>42267.186558564375</v>
      </c>
      <c r="P107" s="44">
        <f t="shared" si="31"/>
        <v>11534.747476860124</v>
      </c>
      <c r="Q107" s="44">
        <f t="shared" si="32"/>
        <v>9316.5268082331768</v>
      </c>
      <c r="R107" s="44">
        <f t="shared" si="33"/>
        <v>15527.54468038863</v>
      </c>
      <c r="S107" s="44">
        <f t="shared" si="34"/>
        <v>230533.62439766599</v>
      </c>
      <c r="T107" s="7">
        <f t="shared" si="35"/>
        <v>403312.8488412631</v>
      </c>
      <c r="U107" s="7">
        <f t="shared" si="36"/>
        <v>403312.8488412631</v>
      </c>
      <c r="AB107" s="19"/>
      <c r="AC107" s="19"/>
    </row>
    <row r="108" spans="1:38" ht="13" thickBot="1" x14ac:dyDescent="0.3">
      <c r="A108" s="42">
        <v>32</v>
      </c>
      <c r="B108" s="4">
        <v>3205</v>
      </c>
      <c r="C108" s="9" t="s">
        <v>132</v>
      </c>
      <c r="D108" s="9">
        <v>117.92562413640299</v>
      </c>
      <c r="E108" s="8">
        <v>32.161039958794298</v>
      </c>
      <c r="F108" s="33">
        <v>456.69124138669901</v>
      </c>
      <c r="G108" s="8">
        <f t="shared" si="25"/>
        <v>150.08666409519728</v>
      </c>
      <c r="H108" s="8">
        <f t="shared" si="22"/>
        <v>45.669124138669901</v>
      </c>
      <c r="I108" s="9">
        <f t="shared" si="23"/>
        <v>456.69124138669901</v>
      </c>
      <c r="J108" s="4" t="str">
        <f t="shared" si="24"/>
        <v>JA</v>
      </c>
      <c r="K108" s="4">
        <f t="shared" si="26"/>
        <v>1070</v>
      </c>
      <c r="L108" s="44">
        <f t="shared" si="27"/>
        <v>6987.8326844578824</v>
      </c>
      <c r="M108" s="44">
        <f t="shared" si="28"/>
        <v>13975.665368915765</v>
      </c>
      <c r="N108" s="44">
        <f t="shared" si="29"/>
        <v>93089.659188057791</v>
      </c>
      <c r="O108" s="44">
        <f t="shared" si="30"/>
        <v>51211.529044138886</v>
      </c>
      <c r="P108" s="44">
        <f t="shared" si="31"/>
        <v>13975.665368915765</v>
      </c>
      <c r="Q108" s="44">
        <f t="shared" si="32"/>
        <v>11288.037413355039</v>
      </c>
      <c r="R108" s="44">
        <f t="shared" si="33"/>
        <v>18813.395688925066</v>
      </c>
      <c r="S108" s="44">
        <f t="shared" si="34"/>
        <v>279317.84352700174</v>
      </c>
      <c r="T108" s="7">
        <f t="shared" si="35"/>
        <v>488659.62828376796</v>
      </c>
      <c r="U108" s="7">
        <f t="shared" si="36"/>
        <v>488659.62828376796</v>
      </c>
      <c r="AB108" s="19"/>
      <c r="AC108" s="19"/>
    </row>
    <row r="109" spans="1:38" ht="13" thickBot="1" x14ac:dyDescent="0.3">
      <c r="A109" s="42">
        <v>32</v>
      </c>
      <c r="B109" s="4">
        <v>3207</v>
      </c>
      <c r="C109" s="9" t="s">
        <v>122</v>
      </c>
      <c r="D109" s="9">
        <v>39.3972807394101</v>
      </c>
      <c r="E109" s="8">
        <v>20.154692664862598</v>
      </c>
      <c r="F109" s="33">
        <v>203.09884901104999</v>
      </c>
      <c r="G109" s="8">
        <f t="shared" si="25"/>
        <v>59.551973404272701</v>
      </c>
      <c r="H109" s="8">
        <f t="shared" si="22"/>
        <v>20.309884901105001</v>
      </c>
      <c r="I109" s="9">
        <f t="shared" si="23"/>
        <v>203.09884901104999</v>
      </c>
      <c r="J109" s="4" t="str">
        <f t="shared" si="24"/>
        <v>JA</v>
      </c>
      <c r="K109" s="4">
        <f t="shared" si="26"/>
        <v>1070</v>
      </c>
      <c r="L109" s="44">
        <f t="shared" si="27"/>
        <v>3107.615488718076</v>
      </c>
      <c r="M109" s="44">
        <f t="shared" si="28"/>
        <v>6215.230977436152</v>
      </c>
      <c r="N109" s="44">
        <f t="shared" si="29"/>
        <v>41398.653888167377</v>
      </c>
      <c r="O109" s="44">
        <f t="shared" si="30"/>
        <v>22774.692532703102</v>
      </c>
      <c r="P109" s="44">
        <f t="shared" si="31"/>
        <v>6215.230977436152</v>
      </c>
      <c r="Q109" s="44">
        <f t="shared" si="32"/>
        <v>5019.9942510061219</v>
      </c>
      <c r="R109" s="44">
        <f t="shared" si="33"/>
        <v>8366.6570850102034</v>
      </c>
      <c r="S109" s="44">
        <f t="shared" si="34"/>
        <v>124217.69324134631</v>
      </c>
      <c r="T109" s="7">
        <f t="shared" si="35"/>
        <v>217315.76844182349</v>
      </c>
      <c r="U109" s="7">
        <f t="shared" si="36"/>
        <v>217315.76844182349</v>
      </c>
      <c r="AB109" s="19"/>
      <c r="AC109" s="19"/>
    </row>
    <row r="110" spans="1:38" ht="13" thickBot="1" x14ac:dyDescent="0.3">
      <c r="A110" s="42">
        <v>32</v>
      </c>
      <c r="B110" s="4">
        <v>3209</v>
      </c>
      <c r="C110" s="9" t="s">
        <v>135</v>
      </c>
      <c r="D110" s="9">
        <v>88.724807762041195</v>
      </c>
      <c r="E110" s="8">
        <v>23.351505366174703</v>
      </c>
      <c r="F110" s="33">
        <v>252.521802996541</v>
      </c>
      <c r="G110" s="8">
        <f t="shared" si="25"/>
        <v>112.0763131282159</v>
      </c>
      <c r="H110" s="8">
        <f t="shared" si="22"/>
        <v>25.2521802996541</v>
      </c>
      <c r="I110" s="9">
        <f t="shared" si="23"/>
        <v>252.521802996541</v>
      </c>
      <c r="J110" s="4" t="str">
        <f t="shared" si="24"/>
        <v>JA</v>
      </c>
      <c r="K110" s="4">
        <f t="shared" si="26"/>
        <v>1070</v>
      </c>
      <c r="L110" s="44">
        <f t="shared" si="27"/>
        <v>3863.8361076500737</v>
      </c>
      <c r="M110" s="44">
        <f t="shared" si="28"/>
        <v>7727.6722153001474</v>
      </c>
      <c r="N110" s="44">
        <f t="shared" si="29"/>
        <v>51472.781713799937</v>
      </c>
      <c r="O110" s="44">
        <f t="shared" si="30"/>
        <v>28316.784900820123</v>
      </c>
      <c r="P110" s="44">
        <f t="shared" si="31"/>
        <v>7727.6722153001474</v>
      </c>
      <c r="Q110" s="44">
        <f t="shared" si="32"/>
        <v>6241.5814046655032</v>
      </c>
      <c r="R110" s="44">
        <f t="shared" si="33"/>
        <v>10402.635674442507</v>
      </c>
      <c r="S110" s="44">
        <f t="shared" si="34"/>
        <v>154445.36497432043</v>
      </c>
      <c r="T110" s="7">
        <f t="shared" si="35"/>
        <v>270198.32920629886</v>
      </c>
      <c r="U110" s="7">
        <f t="shared" si="36"/>
        <v>270198.32920629886</v>
      </c>
      <c r="AB110" s="19"/>
      <c r="AC110" s="19"/>
    </row>
    <row r="111" spans="1:38" ht="13" thickBot="1" x14ac:dyDescent="0.3">
      <c r="A111" s="42">
        <v>32</v>
      </c>
      <c r="B111" s="4">
        <v>3212</v>
      </c>
      <c r="C111" s="9" t="s">
        <v>125</v>
      </c>
      <c r="D111" s="9">
        <v>5.0252506855938606</v>
      </c>
      <c r="E111" s="8">
        <v>9.4278510039059302</v>
      </c>
      <c r="F111" s="33">
        <v>61.500758890676998</v>
      </c>
      <c r="G111" s="8">
        <f t="shared" si="25"/>
        <v>14.453101689499791</v>
      </c>
      <c r="H111" s="8">
        <f t="shared" si="22"/>
        <v>6.1500758890677005</v>
      </c>
      <c r="I111" s="9">
        <f t="shared" si="23"/>
        <v>61.500758890676998</v>
      </c>
      <c r="J111" s="4" t="str">
        <f t="shared" si="24"/>
        <v>JA</v>
      </c>
      <c r="K111" s="4">
        <f t="shared" si="26"/>
        <v>1320</v>
      </c>
      <c r="L111" s="44">
        <f t="shared" si="27"/>
        <v>1160.888324820419</v>
      </c>
      <c r="M111" s="44">
        <f t="shared" si="28"/>
        <v>2321.7766496408381</v>
      </c>
      <c r="N111" s="44">
        <f t="shared" si="29"/>
        <v>15464.98083064964</v>
      </c>
      <c r="O111" s="44">
        <f t="shared" si="30"/>
        <v>8507.7689819006937</v>
      </c>
      <c r="P111" s="44">
        <f t="shared" si="31"/>
        <v>2321.7766496408381</v>
      </c>
      <c r="Q111" s="44">
        <f t="shared" si="32"/>
        <v>1875.2811400945232</v>
      </c>
      <c r="R111" s="44">
        <f t="shared" si="33"/>
        <v>3125.4685668242055</v>
      </c>
      <c r="S111" s="44">
        <f t="shared" si="34"/>
        <v>46403.060592122485</v>
      </c>
      <c r="T111" s="7">
        <f t="shared" si="35"/>
        <v>81181.001735693644</v>
      </c>
      <c r="U111" s="7">
        <f t="shared" si="36"/>
        <v>81181.001735693644</v>
      </c>
      <c r="AB111" s="19"/>
      <c r="AC111" s="19"/>
    </row>
    <row r="112" spans="1:38" s="15" customFormat="1" ht="13" thickBot="1" x14ac:dyDescent="0.3">
      <c r="A112" s="42">
        <v>32</v>
      </c>
      <c r="B112" s="4">
        <v>3214</v>
      </c>
      <c r="C112" s="9" t="s">
        <v>124</v>
      </c>
      <c r="D112" s="9">
        <v>15.345128354025698</v>
      </c>
      <c r="E112" s="8">
        <v>8.7792996692759697</v>
      </c>
      <c r="F112" s="33">
        <v>85.743258852607298</v>
      </c>
      <c r="G112" s="8">
        <f t="shared" si="25"/>
        <v>24.124428023301668</v>
      </c>
      <c r="H112" s="8">
        <f t="shared" si="22"/>
        <v>8.5743258852607305</v>
      </c>
      <c r="I112" s="9">
        <f t="shared" si="23"/>
        <v>85.743258852607298</v>
      </c>
      <c r="J112" s="4" t="str">
        <f t="shared" si="24"/>
        <v>JA</v>
      </c>
      <c r="K112" s="4">
        <f t="shared" si="26"/>
        <v>1320</v>
      </c>
      <c r="L112" s="44">
        <f t="shared" si="27"/>
        <v>1618.4897541018154</v>
      </c>
      <c r="M112" s="44">
        <f t="shared" si="28"/>
        <v>3236.9795082036308</v>
      </c>
      <c r="N112" s="44">
        <f t="shared" si="29"/>
        <v>21560.999871076634</v>
      </c>
      <c r="O112" s="44">
        <f t="shared" si="30"/>
        <v>11861.379456634284</v>
      </c>
      <c r="P112" s="44">
        <f t="shared" si="31"/>
        <v>3236.9795082036308</v>
      </c>
      <c r="Q112" s="44">
        <f t="shared" si="32"/>
        <v>2614.4834489337018</v>
      </c>
      <c r="R112" s="44">
        <f t="shared" si="33"/>
        <v>4357.4724148895029</v>
      </c>
      <c r="S112" s="44">
        <f t="shared" si="34"/>
        <v>64694.317723398439</v>
      </c>
      <c r="T112" s="7">
        <f t="shared" si="35"/>
        <v>113181.10168544164</v>
      </c>
      <c r="U112" s="7">
        <f t="shared" si="36"/>
        <v>113181.10168544164</v>
      </c>
      <c r="V112"/>
      <c r="W112" s="19"/>
      <c r="X112" s="19"/>
      <c r="Y112" s="24"/>
      <c r="Z112"/>
      <c r="AA112"/>
      <c r="AB112" s="19"/>
      <c r="AC112" s="19"/>
      <c r="AD112"/>
      <c r="AE112"/>
      <c r="AF112"/>
      <c r="AG112"/>
      <c r="AH112"/>
      <c r="AI112"/>
      <c r="AJ112"/>
      <c r="AK112"/>
      <c r="AL112"/>
    </row>
    <row r="113" spans="1:41" ht="13" thickBot="1" x14ac:dyDescent="0.3">
      <c r="A113" s="42">
        <v>32</v>
      </c>
      <c r="B113" s="4">
        <v>3216</v>
      </c>
      <c r="C113" s="9" t="s">
        <v>121</v>
      </c>
      <c r="D113" s="9">
        <v>35.247782710801495</v>
      </c>
      <c r="E113" s="8">
        <v>10.646990922893201</v>
      </c>
      <c r="F113" s="33">
        <v>134.05441385405601</v>
      </c>
      <c r="G113" s="8">
        <f t="shared" si="25"/>
        <v>45.894773633694697</v>
      </c>
      <c r="H113" s="8">
        <f t="shared" si="22"/>
        <v>13.405441385405602</v>
      </c>
      <c r="I113" s="9">
        <f t="shared" si="23"/>
        <v>134.05441385405601</v>
      </c>
      <c r="J113" s="4" t="str">
        <f t="shared" si="24"/>
        <v>JA</v>
      </c>
      <c r="K113" s="4">
        <f t="shared" si="26"/>
        <v>1320</v>
      </c>
      <c r="L113" s="44">
        <f t="shared" si="27"/>
        <v>2530.4111159091613</v>
      </c>
      <c r="M113" s="44">
        <f t="shared" si="28"/>
        <v>5060.8222318183225</v>
      </c>
      <c r="N113" s="44">
        <f t="shared" si="29"/>
        <v>33709.322907740927</v>
      </c>
      <c r="O113" s="44">
        <f t="shared" si="30"/>
        <v>18544.551394914692</v>
      </c>
      <c r="P113" s="44">
        <f t="shared" si="31"/>
        <v>5060.8222318183225</v>
      </c>
      <c r="Q113" s="44">
        <f t="shared" si="32"/>
        <v>4087.5871872378757</v>
      </c>
      <c r="R113" s="44">
        <f t="shared" si="33"/>
        <v>6812.6453120631268</v>
      </c>
      <c r="S113" s="44">
        <f t="shared" si="34"/>
        <v>101145.66390585151</v>
      </c>
      <c r="T113" s="7">
        <f t="shared" si="35"/>
        <v>176951.82628735394</v>
      </c>
      <c r="U113" s="7">
        <f t="shared" si="36"/>
        <v>176951.82628735394</v>
      </c>
      <c r="AB113" s="19"/>
      <c r="AC113" s="19"/>
    </row>
    <row r="114" spans="1:41" ht="13" thickBot="1" x14ac:dyDescent="0.3">
      <c r="A114" s="42">
        <v>32</v>
      </c>
      <c r="B114" s="4">
        <v>3218</v>
      </c>
      <c r="C114" s="9" t="s">
        <v>123</v>
      </c>
      <c r="D114" s="9">
        <v>38.080400945814404</v>
      </c>
      <c r="E114" s="8">
        <v>10.2951657783437</v>
      </c>
      <c r="F114" s="33">
        <v>102.741273777732</v>
      </c>
      <c r="G114" s="8">
        <f>(D114+E114)</f>
        <v>48.375566724158105</v>
      </c>
      <c r="H114" s="8">
        <f>F114*0.1</f>
        <v>10.274127377773201</v>
      </c>
      <c r="I114" s="9">
        <f>IF(G114&gt;=H114,F114,G114*10)</f>
        <v>102.741273777732</v>
      </c>
      <c r="J114" s="4" t="str">
        <f>IF(G114&gt;=H114,"JA","Nei")</f>
        <v>JA</v>
      </c>
      <c r="K114" s="4">
        <f t="shared" si="26"/>
        <v>1320</v>
      </c>
      <c r="L114" s="44">
        <f t="shared" si="27"/>
        <v>1939.3442838284691</v>
      </c>
      <c r="M114" s="44">
        <f t="shared" si="28"/>
        <v>3878.6885676569382</v>
      </c>
      <c r="N114" s="44">
        <f t="shared" si="29"/>
        <v>25835.320704148489</v>
      </c>
      <c r="O114" s="44">
        <f t="shared" si="30"/>
        <v>14212.816849316334</v>
      </c>
      <c r="P114" s="44">
        <f t="shared" si="31"/>
        <v>3878.6885676569382</v>
      </c>
      <c r="Q114" s="44">
        <f t="shared" si="32"/>
        <v>3132.7869200306041</v>
      </c>
      <c r="R114" s="44">
        <f t="shared" si="33"/>
        <v>5221.3115333843398</v>
      </c>
      <c r="S114" s="44">
        <f t="shared" si="34"/>
        <v>77519.52396058412</v>
      </c>
      <c r="T114" s="7">
        <f t="shared" si="35"/>
        <v>135618.48138660623</v>
      </c>
      <c r="U114" s="7">
        <f t="shared" si="36"/>
        <v>135618.48138660623</v>
      </c>
      <c r="AB114" s="19"/>
      <c r="AC114" s="19"/>
    </row>
    <row r="115" spans="1:41" ht="13" thickBot="1" x14ac:dyDescent="0.3">
      <c r="A115" s="42">
        <v>32</v>
      </c>
      <c r="B115" s="4">
        <v>3220</v>
      </c>
      <c r="C115" s="9" t="s">
        <v>130</v>
      </c>
      <c r="D115" s="9">
        <v>30.044351440976502</v>
      </c>
      <c r="E115" s="8">
        <v>7.1741021164658898</v>
      </c>
      <c r="F115" s="9">
        <v>232.669901047091</v>
      </c>
      <c r="G115" s="8">
        <f t="shared" si="25"/>
        <v>37.218453557442395</v>
      </c>
      <c r="H115" s="8">
        <f t="shared" si="22"/>
        <v>23.266990104709102</v>
      </c>
      <c r="I115" s="9">
        <f t="shared" si="23"/>
        <v>232.669901047091</v>
      </c>
      <c r="J115" s="4" t="str">
        <f t="shared" si="24"/>
        <v>JA</v>
      </c>
      <c r="K115" s="4">
        <f t="shared" si="26"/>
        <v>1070</v>
      </c>
      <c r="L115" s="44">
        <f t="shared" si="27"/>
        <v>3560.0821559215397</v>
      </c>
      <c r="M115" s="44">
        <f t="shared" si="28"/>
        <v>7120.1643118430793</v>
      </c>
      <c r="N115" s="44">
        <f t="shared" si="29"/>
        <v>47426.269279933796</v>
      </c>
      <c r="O115" s="44">
        <f t="shared" si="30"/>
        <v>26090.672023816598</v>
      </c>
      <c r="P115" s="44">
        <f t="shared" si="31"/>
        <v>7120.1643118430793</v>
      </c>
      <c r="Q115" s="44">
        <f t="shared" si="32"/>
        <v>5750.9019441809478</v>
      </c>
      <c r="R115" s="44">
        <f t="shared" si="33"/>
        <v>9584.8365736349133</v>
      </c>
      <c r="S115" s="44">
        <f t="shared" si="34"/>
        <v>142303.70351921342</v>
      </c>
      <c r="T115" s="7">
        <f t="shared" si="35"/>
        <v>248956.79412038738</v>
      </c>
      <c r="U115" s="7">
        <f t="shared" si="36"/>
        <v>248956.79412038738</v>
      </c>
      <c r="AB115" s="19"/>
      <c r="AC115" s="19"/>
      <c r="AD115" s="19"/>
    </row>
    <row r="116" spans="1:41" ht="13" thickBot="1" x14ac:dyDescent="0.3">
      <c r="A116" s="42">
        <v>32</v>
      </c>
      <c r="B116" s="4">
        <v>3222</v>
      </c>
      <c r="C116" s="9" t="s">
        <v>131</v>
      </c>
      <c r="D116" s="9">
        <v>5.9345545645260804</v>
      </c>
      <c r="E116" s="8">
        <v>9.8184650090939289</v>
      </c>
      <c r="F116" s="33">
        <v>70.577420283894895</v>
      </c>
      <c r="G116" s="8">
        <f>(D116+E116)</f>
        <v>15.753019573620008</v>
      </c>
      <c r="H116" s="8">
        <f>F116*0.1</f>
        <v>7.0577420283894901</v>
      </c>
      <c r="I116" s="9">
        <f>IF(G116&gt;=H116,F116,G116*10)</f>
        <v>70.577420283894895</v>
      </c>
      <c r="J116" s="4" t="str">
        <f>IF(G116&gt;=H116,"JA","Nei")</f>
        <v>JA</v>
      </c>
      <c r="K116" s="4">
        <f t="shared" si="26"/>
        <v>1320</v>
      </c>
      <c r="L116" s="44">
        <f t="shared" si="27"/>
        <v>1332.2193852788</v>
      </c>
      <c r="M116" s="44">
        <f t="shared" si="28"/>
        <v>2664.4387705576</v>
      </c>
      <c r="N116" s="44">
        <f t="shared" si="29"/>
        <v>17747.39810458821</v>
      </c>
      <c r="O116" s="44">
        <f t="shared" si="30"/>
        <v>9763.398012392885</v>
      </c>
      <c r="P116" s="44">
        <f t="shared" si="31"/>
        <v>2664.4387705576</v>
      </c>
      <c r="Q116" s="44">
        <f t="shared" si="32"/>
        <v>2152.046699296523</v>
      </c>
      <c r="R116" s="44">
        <f t="shared" si="33"/>
        <v>3586.7444988275388</v>
      </c>
      <c r="S116" s="44">
        <f t="shared" si="34"/>
        <v>53251.510533242108</v>
      </c>
      <c r="T116" s="7">
        <f t="shared" si="35"/>
        <v>93162.194774741263</v>
      </c>
      <c r="U116" s="7">
        <f t="shared" si="36"/>
        <v>93162.194774741263</v>
      </c>
      <c r="AB116" s="19"/>
      <c r="AC116" s="19"/>
      <c r="AD116" s="19"/>
    </row>
    <row r="117" spans="1:41" ht="13" thickBot="1" x14ac:dyDescent="0.3">
      <c r="A117" s="42">
        <v>32</v>
      </c>
      <c r="B117" s="4">
        <v>3224</v>
      </c>
      <c r="C117" s="9" t="s">
        <v>129</v>
      </c>
      <c r="D117" s="9">
        <v>6.2935714925918296</v>
      </c>
      <c r="E117" s="8">
        <v>5.1315130145706895</v>
      </c>
      <c r="F117" s="33">
        <v>71.709241554416295</v>
      </c>
      <c r="G117" s="8">
        <f t="shared" si="25"/>
        <v>11.42508450716252</v>
      </c>
      <c r="H117" s="8">
        <f t="shared" si="22"/>
        <v>7.1709241554416296</v>
      </c>
      <c r="I117" s="9">
        <f t="shared" si="23"/>
        <v>71.709241554416295</v>
      </c>
      <c r="J117" s="4" t="str">
        <f t="shared" si="24"/>
        <v>JA</v>
      </c>
      <c r="K117" s="4">
        <f t="shared" si="26"/>
        <v>1320</v>
      </c>
      <c r="L117" s="44">
        <f t="shared" si="27"/>
        <v>1353.5836435811621</v>
      </c>
      <c r="M117" s="44">
        <f t="shared" si="28"/>
        <v>2707.1672871623241</v>
      </c>
      <c r="N117" s="44">
        <f t="shared" si="29"/>
        <v>18032.005881273522</v>
      </c>
      <c r="O117" s="44">
        <f t="shared" si="30"/>
        <v>9919.9696396717336</v>
      </c>
      <c r="P117" s="44">
        <f t="shared" si="31"/>
        <v>2707.1672871623241</v>
      </c>
      <c r="Q117" s="44">
        <f t="shared" si="32"/>
        <v>2186.5581934772617</v>
      </c>
      <c r="R117" s="44">
        <f t="shared" si="33"/>
        <v>3644.2636557954361</v>
      </c>
      <c r="S117" s="44">
        <f t="shared" si="34"/>
        <v>54105.483263705748</v>
      </c>
      <c r="T117" s="7">
        <f t="shared" si="35"/>
        <v>94656.198851829511</v>
      </c>
      <c r="U117" s="7">
        <f t="shared" si="36"/>
        <v>94656.198851829511</v>
      </c>
      <c r="AB117" s="19"/>
      <c r="AC117" s="19"/>
    </row>
    <row r="118" spans="1:41" ht="13" thickBot="1" x14ac:dyDescent="0.3">
      <c r="A118" s="42">
        <v>32</v>
      </c>
      <c r="B118" s="4">
        <v>3226</v>
      </c>
      <c r="C118" s="9" t="s">
        <v>128</v>
      </c>
      <c r="D118" s="9">
        <v>105.15776982040299</v>
      </c>
      <c r="E118" s="8">
        <v>15.919988037063799</v>
      </c>
      <c r="F118" s="33">
        <v>1144.8928230791701</v>
      </c>
      <c r="G118" s="8">
        <f t="shared" si="25"/>
        <v>121.07775785746679</v>
      </c>
      <c r="H118" s="8">
        <f t="shared" si="22"/>
        <v>114.48928230791701</v>
      </c>
      <c r="I118" s="9">
        <f t="shared" si="23"/>
        <v>1144.8928230791701</v>
      </c>
      <c r="J118" s="4" t="str">
        <f t="shared" si="24"/>
        <v>JA</v>
      </c>
      <c r="K118" s="4">
        <f t="shared" si="26"/>
        <v>1070</v>
      </c>
      <c r="L118" s="44">
        <f t="shared" si="27"/>
        <v>17160</v>
      </c>
      <c r="M118" s="44">
        <f t="shared" si="28"/>
        <v>34320</v>
      </c>
      <c r="N118" s="44">
        <f t="shared" si="29"/>
        <v>228600</v>
      </c>
      <c r="O118" s="44">
        <f t="shared" si="30"/>
        <v>125760</v>
      </c>
      <c r="P118" s="44">
        <f t="shared" si="31"/>
        <v>34320</v>
      </c>
      <c r="Q118" s="44">
        <f t="shared" si="32"/>
        <v>27720</v>
      </c>
      <c r="R118" s="44">
        <f t="shared" si="33"/>
        <v>46200</v>
      </c>
      <c r="S118" s="44">
        <f t="shared" si="34"/>
        <v>685920</v>
      </c>
      <c r="T118" s="7">
        <f t="shared" si="35"/>
        <v>1225035.320694712</v>
      </c>
      <c r="U118" s="7">
        <f t="shared" si="36"/>
        <v>1200000</v>
      </c>
      <c r="AB118" s="19"/>
      <c r="AC118" s="19"/>
    </row>
    <row r="119" spans="1:41" ht="13" thickBot="1" x14ac:dyDescent="0.3">
      <c r="A119" s="42">
        <v>32</v>
      </c>
      <c r="B119" s="4">
        <v>3228</v>
      </c>
      <c r="C119" s="9" t="s">
        <v>361</v>
      </c>
      <c r="D119" s="9">
        <v>142.84335252087101</v>
      </c>
      <c r="E119" s="8">
        <v>16.155274670752799</v>
      </c>
      <c r="F119" s="33">
        <v>640.84930408984007</v>
      </c>
      <c r="G119" s="8">
        <f>(D119+E119)</f>
        <v>158.9986271916238</v>
      </c>
      <c r="H119" s="8">
        <f>F119*0.1</f>
        <v>64.084930408984007</v>
      </c>
      <c r="I119" s="9">
        <f>IF(G119&gt;=H119,F119,G119*10)</f>
        <v>640.84930408984007</v>
      </c>
      <c r="J119" s="4" t="str">
        <f>IF(G119&gt;=H119,"JA","Nei")</f>
        <v>JA</v>
      </c>
      <c r="K119" s="4">
        <f t="shared" si="26"/>
        <v>1070</v>
      </c>
      <c r="L119" s="44">
        <f t="shared" si="27"/>
        <v>9805.635201878642</v>
      </c>
      <c r="M119" s="44">
        <f t="shared" si="28"/>
        <v>19611.270403757284</v>
      </c>
      <c r="N119" s="44">
        <f t="shared" si="29"/>
        <v>130627.51789915255</v>
      </c>
      <c r="O119" s="44">
        <f t="shared" si="30"/>
        <v>71862.277563418305</v>
      </c>
      <c r="P119" s="44">
        <f t="shared" si="31"/>
        <v>19611.270403757284</v>
      </c>
      <c r="Q119" s="44">
        <f t="shared" si="32"/>
        <v>15839.872249188575</v>
      </c>
      <c r="R119" s="44">
        <f t="shared" si="33"/>
        <v>26399.787081980961</v>
      </c>
      <c r="S119" s="44">
        <f t="shared" si="34"/>
        <v>391951.12457299524</v>
      </c>
      <c r="T119" s="7">
        <f t="shared" si="35"/>
        <v>685708.75537612883</v>
      </c>
      <c r="U119" s="7">
        <f t="shared" si="36"/>
        <v>685708.75537612883</v>
      </c>
      <c r="AB119" s="19"/>
      <c r="AC119" s="19"/>
    </row>
    <row r="120" spans="1:41" ht="13" thickBot="1" x14ac:dyDescent="0.3">
      <c r="A120" s="42">
        <v>32</v>
      </c>
      <c r="B120" s="4">
        <v>3230</v>
      </c>
      <c r="C120" s="9" t="s">
        <v>134</v>
      </c>
      <c r="D120" s="9">
        <v>26.366132536268701</v>
      </c>
      <c r="E120" s="8">
        <v>3.1699065759984801</v>
      </c>
      <c r="F120" s="33">
        <v>83.225576913354999</v>
      </c>
      <c r="G120" s="8">
        <f t="shared" si="25"/>
        <v>29.536039112267183</v>
      </c>
      <c r="H120" s="8">
        <f t="shared" si="22"/>
        <v>8.3225576913355006</v>
      </c>
      <c r="I120" s="9">
        <f t="shared" si="23"/>
        <v>83.225576913354999</v>
      </c>
      <c r="J120" s="4" t="str">
        <f t="shared" si="24"/>
        <v>JA</v>
      </c>
      <c r="K120" s="4">
        <f t="shared" si="26"/>
        <v>1320</v>
      </c>
      <c r="L120" s="44">
        <f t="shared" si="27"/>
        <v>1570.9659898164889</v>
      </c>
      <c r="M120" s="44">
        <f t="shared" si="28"/>
        <v>3141.9319796329778</v>
      </c>
      <c r="N120" s="44">
        <f t="shared" si="29"/>
        <v>20927.903570632247</v>
      </c>
      <c r="O120" s="44">
        <f t="shared" si="30"/>
        <v>11513.093407885877</v>
      </c>
      <c r="P120" s="44">
        <f t="shared" si="31"/>
        <v>3141.9319796329778</v>
      </c>
      <c r="Q120" s="44">
        <f t="shared" si="32"/>
        <v>2537.7142912420204</v>
      </c>
      <c r="R120" s="44">
        <f t="shared" si="33"/>
        <v>4229.5238187367004</v>
      </c>
      <c r="S120" s="44">
        <f t="shared" si="34"/>
        <v>62794.696488049303</v>
      </c>
      <c r="T120" s="7">
        <f t="shared" si="35"/>
        <v>109857.76152562859</v>
      </c>
      <c r="U120" s="7">
        <f t="shared" si="36"/>
        <v>109857.76152562859</v>
      </c>
      <c r="AB120" s="19"/>
      <c r="AC120" s="19"/>
    </row>
    <row r="121" spans="1:41" ht="13" thickBot="1" x14ac:dyDescent="0.3">
      <c r="A121" s="42">
        <v>32</v>
      </c>
      <c r="B121" s="4">
        <v>3232</v>
      </c>
      <c r="C121" s="9" t="s">
        <v>133</v>
      </c>
      <c r="D121" s="9">
        <v>17.146785273323403</v>
      </c>
      <c r="E121" s="8">
        <v>9.1348894314443392</v>
      </c>
      <c r="F121" s="9">
        <v>186.320602988242</v>
      </c>
      <c r="G121" s="9">
        <f t="shared" si="25"/>
        <v>26.281674704767742</v>
      </c>
      <c r="H121" s="9">
        <f t="shared" si="22"/>
        <v>18.6320602988242</v>
      </c>
      <c r="I121" s="9">
        <f t="shared" si="23"/>
        <v>186.320602988242</v>
      </c>
      <c r="J121" s="9" t="str">
        <f t="shared" si="24"/>
        <v>JA</v>
      </c>
      <c r="K121" s="4">
        <f t="shared" si="26"/>
        <v>1320</v>
      </c>
      <c r="L121" s="44">
        <f t="shared" si="27"/>
        <v>3060.2</v>
      </c>
      <c r="M121" s="44">
        <f t="shared" si="28"/>
        <v>6120.4</v>
      </c>
      <c r="N121" s="44">
        <f t="shared" si="29"/>
        <v>40767</v>
      </c>
      <c r="O121" s="44">
        <f t="shared" si="30"/>
        <v>22427.200000000001</v>
      </c>
      <c r="P121" s="44">
        <f t="shared" si="31"/>
        <v>6120.4</v>
      </c>
      <c r="Q121" s="44">
        <f t="shared" si="32"/>
        <v>4943.3999999999996</v>
      </c>
      <c r="R121" s="44">
        <f t="shared" si="33"/>
        <v>8239</v>
      </c>
      <c r="S121" s="44">
        <f t="shared" si="34"/>
        <v>122322.4</v>
      </c>
      <c r="T121" s="7">
        <f t="shared" si="35"/>
        <v>245943.19594447943</v>
      </c>
      <c r="U121" s="7">
        <f t="shared" si="36"/>
        <v>214000</v>
      </c>
      <c r="AB121" s="19"/>
      <c r="AC121" s="19"/>
      <c r="AD121" s="19"/>
    </row>
    <row r="122" spans="1:41" ht="13" thickBot="1" x14ac:dyDescent="0.3">
      <c r="A122" s="42">
        <v>32</v>
      </c>
      <c r="B122" s="4">
        <v>3234</v>
      </c>
      <c r="C122" s="9" t="s">
        <v>154</v>
      </c>
      <c r="D122" s="9">
        <v>28.328982930626701</v>
      </c>
      <c r="E122" s="8">
        <v>7.3576825049047008</v>
      </c>
      <c r="F122" s="33">
        <v>292.02173981264798</v>
      </c>
      <c r="G122" s="8">
        <f t="shared" si="25"/>
        <v>35.686665435531403</v>
      </c>
      <c r="H122" s="8">
        <f t="shared" si="22"/>
        <v>29.202173981264799</v>
      </c>
      <c r="I122" s="9">
        <f t="shared" si="23"/>
        <v>292.02173981264798</v>
      </c>
      <c r="J122" s="4" t="str">
        <f t="shared" si="24"/>
        <v>JA</v>
      </c>
      <c r="K122" s="4">
        <f t="shared" si="26"/>
        <v>1070</v>
      </c>
      <c r="L122" s="44">
        <f t="shared" si="27"/>
        <v>4468.2246408733263</v>
      </c>
      <c r="M122" s="44">
        <f t="shared" si="28"/>
        <v>8936.4492817466526</v>
      </c>
      <c r="N122" s="44">
        <f t="shared" si="29"/>
        <v>59524.251334711094</v>
      </c>
      <c r="O122" s="44">
        <f t="shared" si="30"/>
        <v>32746.149815631092</v>
      </c>
      <c r="P122" s="44">
        <f t="shared" si="31"/>
        <v>8936.4492817466526</v>
      </c>
      <c r="Q122" s="44">
        <f t="shared" si="32"/>
        <v>7217.9013429492197</v>
      </c>
      <c r="R122" s="44">
        <f t="shared" si="33"/>
        <v>12029.835571582033</v>
      </c>
      <c r="S122" s="44">
        <f t="shared" si="34"/>
        <v>178604.00033029323</v>
      </c>
      <c r="T122" s="7">
        <f t="shared" si="35"/>
        <v>312463.26159953332</v>
      </c>
      <c r="U122" s="7">
        <f t="shared" si="36"/>
        <v>312463.26159953332</v>
      </c>
      <c r="AB122" s="19"/>
      <c r="AC122" s="19"/>
    </row>
    <row r="123" spans="1:41" ht="13" thickBot="1" x14ac:dyDescent="0.3">
      <c r="A123" s="42">
        <v>32</v>
      </c>
      <c r="B123" s="4">
        <v>3236</v>
      </c>
      <c r="C123" s="9" t="s">
        <v>153</v>
      </c>
      <c r="D123" s="9">
        <v>16.8440385070855</v>
      </c>
      <c r="E123" s="8">
        <v>5.0680078981289203</v>
      </c>
      <c r="F123" s="33">
        <v>225.89199999761098</v>
      </c>
      <c r="G123" s="8">
        <f t="shared" si="25"/>
        <v>21.912046405214419</v>
      </c>
      <c r="H123" s="8">
        <f t="shared" si="22"/>
        <v>22.589199999761099</v>
      </c>
      <c r="I123" s="9">
        <f t="shared" si="23"/>
        <v>219.1204640521442</v>
      </c>
      <c r="J123" s="4" t="str">
        <f t="shared" si="24"/>
        <v>Nei</v>
      </c>
      <c r="K123" s="4">
        <f t="shared" si="26"/>
        <v>1070</v>
      </c>
      <c r="L123" s="44">
        <f t="shared" si="27"/>
        <v>3352.7622204618583</v>
      </c>
      <c r="M123" s="44">
        <f t="shared" si="28"/>
        <v>6705.5244409237166</v>
      </c>
      <c r="N123" s="44">
        <f t="shared" si="29"/>
        <v>44664.419790068809</v>
      </c>
      <c r="O123" s="44">
        <f t="shared" si="30"/>
        <v>24571.292356951242</v>
      </c>
      <c r="P123" s="44">
        <f t="shared" si="31"/>
        <v>6705.5244409237166</v>
      </c>
      <c r="Q123" s="44">
        <f t="shared" si="32"/>
        <v>5416.0005099768478</v>
      </c>
      <c r="R123" s="44">
        <f t="shared" si="33"/>
        <v>9026.6675166280802</v>
      </c>
      <c r="S123" s="44">
        <f t="shared" si="34"/>
        <v>134016.70525986</v>
      </c>
      <c r="T123" s="7">
        <f t="shared" si="35"/>
        <v>234458.89653579428</v>
      </c>
      <c r="U123" s="7">
        <f t="shared" si="36"/>
        <v>234458.89653579428</v>
      </c>
      <c r="AB123" s="19"/>
      <c r="AC123" s="19"/>
    </row>
    <row r="124" spans="1:41" ht="13" thickBot="1" x14ac:dyDescent="0.3">
      <c r="A124" s="42">
        <v>32</v>
      </c>
      <c r="B124" s="4">
        <v>3238</v>
      </c>
      <c r="C124" s="9" t="s">
        <v>137</v>
      </c>
      <c r="D124" s="9">
        <v>52.185036406115195</v>
      </c>
      <c r="E124" s="8">
        <v>8.7996552040631499</v>
      </c>
      <c r="F124" s="33">
        <v>341.12973053857303</v>
      </c>
      <c r="G124" s="8">
        <f t="shared" si="25"/>
        <v>60.984691610178345</v>
      </c>
      <c r="H124" s="8">
        <f t="shared" si="22"/>
        <v>34.112973053857303</v>
      </c>
      <c r="I124" s="9">
        <f t="shared" si="23"/>
        <v>341.12973053857303</v>
      </c>
      <c r="J124" s="4" t="str">
        <f t="shared" si="24"/>
        <v>JA</v>
      </c>
      <c r="K124" s="4">
        <f t="shared" si="26"/>
        <v>1070</v>
      </c>
      <c r="L124" s="44">
        <f t="shared" si="27"/>
        <v>5219.6260069707059</v>
      </c>
      <c r="M124" s="44">
        <f t="shared" si="28"/>
        <v>10439.252013941412</v>
      </c>
      <c r="N124" s="44">
        <f t="shared" si="29"/>
        <v>69534.17862433003</v>
      </c>
      <c r="O124" s="44">
        <f t="shared" si="30"/>
        <v>38252.923463673425</v>
      </c>
      <c r="P124" s="44">
        <f t="shared" si="31"/>
        <v>10439.252013941412</v>
      </c>
      <c r="Q124" s="44">
        <f t="shared" si="32"/>
        <v>8431.7035497219094</v>
      </c>
      <c r="R124" s="44">
        <f t="shared" si="33"/>
        <v>14052.839249536515</v>
      </c>
      <c r="S124" s="44">
        <f t="shared" si="34"/>
        <v>208639.03675415771</v>
      </c>
      <c r="T124" s="7">
        <f t="shared" si="35"/>
        <v>365008.81167627312</v>
      </c>
      <c r="U124" s="7">
        <f t="shared" si="36"/>
        <v>365008.81167627312</v>
      </c>
      <c r="AB124" s="19"/>
      <c r="AC124" s="19"/>
    </row>
    <row r="125" spans="1:41" ht="13" thickBot="1" x14ac:dyDescent="0.3">
      <c r="A125" s="42">
        <v>32</v>
      </c>
      <c r="B125" s="4">
        <v>3240</v>
      </c>
      <c r="C125" s="9" t="s">
        <v>136</v>
      </c>
      <c r="D125" s="9">
        <v>53.908411410031903</v>
      </c>
      <c r="E125" s="8">
        <v>15.9408518966587</v>
      </c>
      <c r="F125" s="33">
        <v>456.61461436452595</v>
      </c>
      <c r="G125" s="8">
        <f t="shared" si="25"/>
        <v>69.849263306690602</v>
      </c>
      <c r="H125" s="8">
        <f t="shared" si="22"/>
        <v>45.661461436452598</v>
      </c>
      <c r="I125" s="9">
        <f t="shared" si="23"/>
        <v>456.61461436452595</v>
      </c>
      <c r="J125" s="4" t="str">
        <f t="shared" si="24"/>
        <v>JA</v>
      </c>
      <c r="K125" s="4">
        <f t="shared" si="26"/>
        <v>1070</v>
      </c>
      <c r="L125" s="44">
        <f t="shared" si="27"/>
        <v>6986.6602143916125</v>
      </c>
      <c r="M125" s="44">
        <f t="shared" si="28"/>
        <v>13973.320428783225</v>
      </c>
      <c r="N125" s="44">
        <f t="shared" si="29"/>
        <v>93074.039918993149</v>
      </c>
      <c r="O125" s="44">
        <f t="shared" si="30"/>
        <v>51202.936396380486</v>
      </c>
      <c r="P125" s="44">
        <f t="shared" si="31"/>
        <v>13973.320428783225</v>
      </c>
      <c r="Q125" s="44">
        <f t="shared" si="32"/>
        <v>11286.143423247988</v>
      </c>
      <c r="R125" s="44">
        <f t="shared" si="33"/>
        <v>18810.239038746648</v>
      </c>
      <c r="S125" s="44">
        <f t="shared" si="34"/>
        <v>279270.97752071643</v>
      </c>
      <c r="T125" s="7">
        <f t="shared" si="35"/>
        <v>488577.63737004279</v>
      </c>
      <c r="U125" s="7">
        <f t="shared" si="36"/>
        <v>488577.63737004279</v>
      </c>
      <c r="AB125" s="19"/>
      <c r="AC125" s="19"/>
    </row>
    <row r="126" spans="1:41" s="15" customFormat="1" ht="13" thickBot="1" x14ac:dyDescent="0.3">
      <c r="A126" s="43">
        <v>32</v>
      </c>
      <c r="B126" s="6">
        <v>3242</v>
      </c>
      <c r="C126" s="14" t="s">
        <v>138</v>
      </c>
      <c r="D126" s="14">
        <v>7.9726113245761496</v>
      </c>
      <c r="E126" s="13">
        <v>3.4517539819312302</v>
      </c>
      <c r="F126" s="36">
        <v>285.07451686472302</v>
      </c>
      <c r="G126" s="13">
        <f t="shared" si="25"/>
        <v>11.424365306507379</v>
      </c>
      <c r="H126" s="13">
        <f t="shared" ref="H126:H189" si="37">F126*0.1</f>
        <v>28.507451686472304</v>
      </c>
      <c r="I126" s="14">
        <f t="shared" ref="I126:I189" si="38">IF(G126&gt;=H126,F126,G126*10)</f>
        <v>114.2436530650738</v>
      </c>
      <c r="J126" s="6" t="str">
        <f t="shared" ref="J126:J189" si="39">IF(G126&gt;=H126,"JA","Nei")</f>
        <v>Nei</v>
      </c>
      <c r="K126" s="6">
        <f t="shared" si="26"/>
        <v>1320</v>
      </c>
      <c r="L126" s="44">
        <f t="shared" si="27"/>
        <v>2156.4631952563332</v>
      </c>
      <c r="M126" s="44">
        <f t="shared" si="28"/>
        <v>4312.9263905126663</v>
      </c>
      <c r="N126" s="44">
        <f t="shared" si="29"/>
        <v>28727.708999743456</v>
      </c>
      <c r="O126" s="44">
        <f t="shared" si="30"/>
        <v>15804.00999041005</v>
      </c>
      <c r="P126" s="44">
        <f t="shared" si="31"/>
        <v>4312.9263905126663</v>
      </c>
      <c r="Q126" s="44">
        <f t="shared" si="32"/>
        <v>3483.51746926023</v>
      </c>
      <c r="R126" s="44">
        <f t="shared" si="33"/>
        <v>5805.8624487670504</v>
      </c>
      <c r="S126" s="44">
        <f t="shared" si="34"/>
        <v>86198.207161434955</v>
      </c>
      <c r="T126" s="44">
        <f t="shared" si="35"/>
        <v>150801.62204589741</v>
      </c>
      <c r="U126" s="44">
        <f t="shared" si="36"/>
        <v>150801.62204589741</v>
      </c>
      <c r="V126"/>
      <c r="W126" s="19"/>
      <c r="X126" s="19"/>
      <c r="Y126" s="24"/>
      <c r="Z126"/>
      <c r="AA126"/>
      <c r="AB126" s="19"/>
      <c r="AC126" s="19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1:41" ht="13" thickBot="1" x14ac:dyDescent="0.3">
      <c r="A127" s="42">
        <v>33</v>
      </c>
      <c r="B127" s="5">
        <v>3301</v>
      </c>
      <c r="C127" s="11" t="s">
        <v>111</v>
      </c>
      <c r="D127" s="11">
        <v>26.098019340476199</v>
      </c>
      <c r="E127" s="10">
        <v>33.489895645673201</v>
      </c>
      <c r="F127" s="35">
        <v>317.957176844169</v>
      </c>
      <c r="G127" s="10">
        <f t="shared" ref="G127:G190" si="40">(D127+E127)</f>
        <v>59.5879149861494</v>
      </c>
      <c r="H127" s="10">
        <f t="shared" si="37"/>
        <v>31.7957176844169</v>
      </c>
      <c r="I127" s="11">
        <f t="shared" si="38"/>
        <v>317.957176844169</v>
      </c>
      <c r="J127" s="5" t="str">
        <f t="shared" si="39"/>
        <v>JA</v>
      </c>
      <c r="K127" s="5">
        <f t="shared" si="26"/>
        <v>1070</v>
      </c>
      <c r="L127" s="44">
        <f t="shared" si="27"/>
        <v>4865.0627628926304</v>
      </c>
      <c r="M127" s="44">
        <f t="shared" si="28"/>
        <v>9730.1255257852608</v>
      </c>
      <c r="N127" s="44">
        <f t="shared" si="29"/>
        <v>64810.801142031189</v>
      </c>
      <c r="O127" s="44">
        <f t="shared" si="30"/>
        <v>35654.445982597739</v>
      </c>
      <c r="P127" s="44">
        <f t="shared" si="31"/>
        <v>9730.1255257852608</v>
      </c>
      <c r="Q127" s="44">
        <f t="shared" si="32"/>
        <v>7858.9475400573256</v>
      </c>
      <c r="R127" s="44">
        <f t="shared" si="33"/>
        <v>13098.245900095542</v>
      </c>
      <c r="S127" s="44">
        <f t="shared" si="34"/>
        <v>194466.42484401588</v>
      </c>
      <c r="T127" s="12">
        <f t="shared" si="35"/>
        <v>340214.17922326084</v>
      </c>
      <c r="U127" s="12">
        <f t="shared" si="36"/>
        <v>340214.17922326084</v>
      </c>
      <c r="AB127" s="19"/>
      <c r="AC127" s="19"/>
    </row>
    <row r="128" spans="1:41" ht="13" thickBot="1" x14ac:dyDescent="0.3">
      <c r="A128" s="42">
        <v>33</v>
      </c>
      <c r="B128" s="4">
        <v>3303</v>
      </c>
      <c r="C128" s="9" t="s">
        <v>112</v>
      </c>
      <c r="D128" s="9">
        <v>40.1056348403106</v>
      </c>
      <c r="E128" s="8">
        <v>16.053213174347498</v>
      </c>
      <c r="F128" s="33">
        <v>794.21985208163301</v>
      </c>
      <c r="G128" s="8">
        <f t="shared" si="40"/>
        <v>56.158848014658098</v>
      </c>
      <c r="H128" s="8">
        <f t="shared" si="37"/>
        <v>79.421985208163306</v>
      </c>
      <c r="I128" s="9">
        <f t="shared" si="38"/>
        <v>561.58848014658099</v>
      </c>
      <c r="J128" s="4" t="str">
        <f t="shared" si="39"/>
        <v>Nei</v>
      </c>
      <c r="K128" s="4">
        <f t="shared" si="26"/>
        <v>1070</v>
      </c>
      <c r="L128" s="44">
        <f t="shared" si="27"/>
        <v>8592.8653347228355</v>
      </c>
      <c r="M128" s="44">
        <f t="shared" si="28"/>
        <v>17185.730669445671</v>
      </c>
      <c r="N128" s="44">
        <f t="shared" si="29"/>
        <v>114471.38785067834</v>
      </c>
      <c r="O128" s="44">
        <f t="shared" si="30"/>
        <v>62974.28580971701</v>
      </c>
      <c r="P128" s="44">
        <f t="shared" si="31"/>
        <v>17185.730669445671</v>
      </c>
      <c r="Q128" s="44">
        <f t="shared" si="32"/>
        <v>13880.782463783042</v>
      </c>
      <c r="R128" s="44">
        <f t="shared" si="33"/>
        <v>23134.637439638405</v>
      </c>
      <c r="S128" s="44">
        <f t="shared" si="34"/>
        <v>343474.25351941073</v>
      </c>
      <c r="T128" s="7">
        <f t="shared" si="35"/>
        <v>600899.67375684169</v>
      </c>
      <c r="U128" s="7">
        <f t="shared" si="36"/>
        <v>600899.67375684169</v>
      </c>
      <c r="AB128" s="19"/>
      <c r="AC128" s="19"/>
    </row>
    <row r="129" spans="1:38" ht="13" thickBot="1" x14ac:dyDescent="0.3">
      <c r="A129" s="42">
        <v>33</v>
      </c>
      <c r="B129" s="4">
        <v>3305</v>
      </c>
      <c r="C129" s="9" t="s">
        <v>113</v>
      </c>
      <c r="D129" s="9">
        <v>78.003145259916096</v>
      </c>
      <c r="E129" s="8">
        <v>24.816734779166001</v>
      </c>
      <c r="F129" s="33">
        <v>1556.6735353129302</v>
      </c>
      <c r="G129" s="8">
        <f t="shared" si="40"/>
        <v>102.81988003908209</v>
      </c>
      <c r="H129" s="8">
        <f t="shared" si="37"/>
        <v>155.66735353129303</v>
      </c>
      <c r="I129" s="9">
        <f t="shared" si="38"/>
        <v>1028.1988003908209</v>
      </c>
      <c r="J129" s="4" t="str">
        <f t="shared" si="39"/>
        <v>Nei</v>
      </c>
      <c r="K129" s="4">
        <f t="shared" si="26"/>
        <v>1070</v>
      </c>
      <c r="L129" s="44">
        <f t="shared" si="27"/>
        <v>15732.469844779949</v>
      </c>
      <c r="M129" s="44">
        <f t="shared" si="28"/>
        <v>31464.939689559898</v>
      </c>
      <c r="N129" s="44">
        <f t="shared" si="29"/>
        <v>209582.90247766295</v>
      </c>
      <c r="O129" s="44">
        <f t="shared" si="30"/>
        <v>115298.1006806251</v>
      </c>
      <c r="P129" s="44">
        <f t="shared" si="31"/>
        <v>31464.939689559898</v>
      </c>
      <c r="Q129" s="44">
        <f t="shared" si="32"/>
        <v>25413.989749259916</v>
      </c>
      <c r="R129" s="44">
        <f t="shared" si="33"/>
        <v>42356.649582099861</v>
      </c>
      <c r="S129" s="44">
        <f t="shared" si="34"/>
        <v>628858.72470463067</v>
      </c>
      <c r="T129" s="7">
        <f t="shared" si="35"/>
        <v>1100172.7164181783</v>
      </c>
      <c r="U129" s="7">
        <f t="shared" si="36"/>
        <v>1100172.7164181783</v>
      </c>
      <c r="AB129" s="19"/>
      <c r="AC129" s="19"/>
    </row>
    <row r="130" spans="1:38" ht="13" thickBot="1" x14ac:dyDescent="0.3">
      <c r="A130" s="42">
        <v>33</v>
      </c>
      <c r="B130" s="4">
        <v>3310</v>
      </c>
      <c r="C130" s="9" t="s">
        <v>139</v>
      </c>
      <c r="D130" s="9">
        <v>22.498542763205698</v>
      </c>
      <c r="E130" s="8">
        <v>5.42709168166322</v>
      </c>
      <c r="F130" s="33">
        <v>192.86283171334901</v>
      </c>
      <c r="G130" s="8">
        <f t="shared" si="40"/>
        <v>27.925634444868919</v>
      </c>
      <c r="H130" s="8">
        <f t="shared" si="37"/>
        <v>19.286283171334901</v>
      </c>
      <c r="I130" s="9">
        <f t="shared" si="38"/>
        <v>192.86283171334901</v>
      </c>
      <c r="J130" s="4" t="str">
        <f t="shared" si="39"/>
        <v>JA</v>
      </c>
      <c r="K130" s="4">
        <f t="shared" si="26"/>
        <v>1320</v>
      </c>
      <c r="L130" s="44">
        <f t="shared" si="27"/>
        <v>3060.2</v>
      </c>
      <c r="M130" s="44">
        <f t="shared" si="28"/>
        <v>6120.4</v>
      </c>
      <c r="N130" s="44">
        <f t="shared" si="29"/>
        <v>40767</v>
      </c>
      <c r="O130" s="44">
        <f t="shared" si="30"/>
        <v>22427.200000000001</v>
      </c>
      <c r="P130" s="44">
        <f t="shared" si="31"/>
        <v>6120.4</v>
      </c>
      <c r="Q130" s="44">
        <f t="shared" si="32"/>
        <v>4943.3999999999996</v>
      </c>
      <c r="R130" s="44">
        <f t="shared" si="33"/>
        <v>8239</v>
      </c>
      <c r="S130" s="44">
        <f t="shared" si="34"/>
        <v>122322.4</v>
      </c>
      <c r="T130" s="7">
        <f t="shared" si="35"/>
        <v>254578.93786162068</v>
      </c>
      <c r="U130" s="7">
        <f t="shared" si="36"/>
        <v>214000</v>
      </c>
      <c r="AB130" s="19"/>
      <c r="AC130" s="19"/>
    </row>
    <row r="131" spans="1:38" ht="13" thickBot="1" x14ac:dyDescent="0.3">
      <c r="A131" s="42">
        <v>33</v>
      </c>
      <c r="B131" s="4">
        <v>3312</v>
      </c>
      <c r="C131" s="9" t="s">
        <v>149</v>
      </c>
      <c r="D131" s="9">
        <v>44.212076169514702</v>
      </c>
      <c r="E131" s="8">
        <v>14.072302431317</v>
      </c>
      <c r="F131" s="33">
        <v>302.05395663004998</v>
      </c>
      <c r="G131" s="8">
        <f t="shared" si="40"/>
        <v>58.284378600831701</v>
      </c>
      <c r="H131" s="8">
        <f t="shared" si="37"/>
        <v>30.205395663005</v>
      </c>
      <c r="I131" s="9">
        <f t="shared" si="38"/>
        <v>302.05395663004998</v>
      </c>
      <c r="J131" s="4" t="str">
        <f t="shared" si="39"/>
        <v>JA</v>
      </c>
      <c r="K131" s="4">
        <f t="shared" si="26"/>
        <v>1070</v>
      </c>
      <c r="L131" s="44">
        <f t="shared" si="27"/>
        <v>4621.7275903963946</v>
      </c>
      <c r="M131" s="44">
        <f t="shared" si="28"/>
        <v>9243.4551807927892</v>
      </c>
      <c r="N131" s="44">
        <f t="shared" si="29"/>
        <v>61569.168249686241</v>
      </c>
      <c r="O131" s="44">
        <f t="shared" si="30"/>
        <v>33871.122480667284</v>
      </c>
      <c r="P131" s="44">
        <f t="shared" si="31"/>
        <v>9243.4551807927892</v>
      </c>
      <c r="Q131" s="44">
        <f t="shared" si="32"/>
        <v>7465.8676460249453</v>
      </c>
      <c r="R131" s="44">
        <f t="shared" si="33"/>
        <v>12443.11274337491</v>
      </c>
      <c r="S131" s="44">
        <f t="shared" si="34"/>
        <v>184739.82452241814</v>
      </c>
      <c r="T131" s="7">
        <f t="shared" si="35"/>
        <v>323197.73359415348</v>
      </c>
      <c r="U131" s="7">
        <f t="shared" si="36"/>
        <v>323197.73359415348</v>
      </c>
      <c r="AB131" s="19"/>
      <c r="AC131" s="19"/>
    </row>
    <row r="132" spans="1:38" ht="13" thickBot="1" x14ac:dyDescent="0.3">
      <c r="A132" s="42">
        <v>33</v>
      </c>
      <c r="B132" s="4">
        <v>3314</v>
      </c>
      <c r="C132" s="9" t="s">
        <v>148</v>
      </c>
      <c r="D132" s="9">
        <v>52.331006176891201</v>
      </c>
      <c r="E132" s="8">
        <v>13.1514204049175</v>
      </c>
      <c r="F132" s="33">
        <v>457.33753345670198</v>
      </c>
      <c r="G132" s="8">
        <f t="shared" si="40"/>
        <v>65.482426581808696</v>
      </c>
      <c r="H132" s="8">
        <f t="shared" si="37"/>
        <v>45.733753345670202</v>
      </c>
      <c r="I132" s="9">
        <f t="shared" si="38"/>
        <v>457.33753345670198</v>
      </c>
      <c r="J132" s="4" t="str">
        <f t="shared" si="39"/>
        <v>JA</v>
      </c>
      <c r="K132" s="4">
        <f t="shared" ref="K132:K195" si="41">IF(I132&gt;200,1070,1320)</f>
        <v>1070</v>
      </c>
      <c r="L132" s="44">
        <f t="shared" ref="L132:L195" si="42">U132*0.0143</f>
        <v>6997.7215994209973</v>
      </c>
      <c r="M132" s="44">
        <f t="shared" ref="M132:M195" si="43">U132*0.0286</f>
        <v>13995.443198841995</v>
      </c>
      <c r="N132" s="44">
        <f t="shared" ref="N132:N195" si="44">U132*0.1905</f>
        <v>93221.396132146852</v>
      </c>
      <c r="O132" s="44">
        <f t="shared" ref="O132:O195" si="45">U132*0.1048</f>
        <v>51284.001651700739</v>
      </c>
      <c r="P132" s="44">
        <f t="shared" ref="P132:P195" si="46">U132*0.0286</f>
        <v>13995.443198841995</v>
      </c>
      <c r="Q132" s="44">
        <f t="shared" ref="Q132:Q195" si="47">U132*0.0231</f>
        <v>11304.011814449303</v>
      </c>
      <c r="R132" s="44">
        <f t="shared" ref="R132:R195" si="48">U132*0.0385</f>
        <v>18840.019690748839</v>
      </c>
      <c r="S132" s="44">
        <f t="shared" ref="S132:S195" si="49">U132*0.5716</f>
        <v>279713.1235125204</v>
      </c>
      <c r="T132" s="7">
        <f t="shared" ref="T132:T195" si="50">K132*I132</f>
        <v>489351.16079867113</v>
      </c>
      <c r="U132" s="7">
        <f t="shared" ref="U132:U195" si="51">IF(K132=1070,IF(K132*I132&gt;1200000,1200000,K132*I132),IF(K132*I132&gt;214000,214000,K132*I132))</f>
        <v>489351.16079867113</v>
      </c>
      <c r="AB132" s="19"/>
      <c r="AC132" s="19"/>
    </row>
    <row r="133" spans="1:38" ht="13" thickBot="1" x14ac:dyDescent="0.3">
      <c r="A133" s="42">
        <v>33</v>
      </c>
      <c r="B133" s="4">
        <v>3316</v>
      </c>
      <c r="C133" s="9" t="s">
        <v>147</v>
      </c>
      <c r="D133" s="9">
        <v>52.330605094589799</v>
      </c>
      <c r="E133" s="8">
        <v>11.8353869483861</v>
      </c>
      <c r="F133" s="33">
        <v>517.82219480840899</v>
      </c>
      <c r="G133" s="8">
        <f t="shared" si="40"/>
        <v>64.165992042975901</v>
      </c>
      <c r="H133" s="8">
        <f t="shared" si="37"/>
        <v>51.782219480840901</v>
      </c>
      <c r="I133" s="9">
        <f t="shared" si="38"/>
        <v>517.82219480840899</v>
      </c>
      <c r="J133" s="4" t="str">
        <f t="shared" si="39"/>
        <v>JA</v>
      </c>
      <c r="K133" s="4">
        <f t="shared" si="41"/>
        <v>1070</v>
      </c>
      <c r="L133" s="44">
        <f t="shared" si="42"/>
        <v>7923.197402763466</v>
      </c>
      <c r="M133" s="44">
        <f t="shared" si="43"/>
        <v>15846.394805526932</v>
      </c>
      <c r="N133" s="44">
        <f t="shared" si="44"/>
        <v>105550.28707877205</v>
      </c>
      <c r="O133" s="44">
        <f t="shared" si="45"/>
        <v>58066.50963703575</v>
      </c>
      <c r="P133" s="44">
        <f t="shared" si="46"/>
        <v>15846.394805526932</v>
      </c>
      <c r="Q133" s="44">
        <f t="shared" si="47"/>
        <v>12799.011189079443</v>
      </c>
      <c r="R133" s="44">
        <f t="shared" si="48"/>
        <v>21331.685315132407</v>
      </c>
      <c r="S133" s="44">
        <f t="shared" si="49"/>
        <v>316706.26821116061</v>
      </c>
      <c r="T133" s="7">
        <f t="shared" si="50"/>
        <v>554069.74844499759</v>
      </c>
      <c r="U133" s="7">
        <f t="shared" si="51"/>
        <v>554069.74844499759</v>
      </c>
      <c r="AB133" s="19"/>
      <c r="AC133" s="19"/>
    </row>
    <row r="134" spans="1:38" ht="13" thickBot="1" x14ac:dyDescent="0.3">
      <c r="A134" s="42">
        <v>33</v>
      </c>
      <c r="B134" s="4">
        <v>3318</v>
      </c>
      <c r="C134" s="9" t="s">
        <v>146</v>
      </c>
      <c r="D134" s="9">
        <v>10.198576863501801</v>
      </c>
      <c r="E134" s="8">
        <v>4.1488798148413304</v>
      </c>
      <c r="F134" s="33">
        <v>354.10132228615998</v>
      </c>
      <c r="G134" s="8">
        <f t="shared" si="40"/>
        <v>14.347456678343132</v>
      </c>
      <c r="H134" s="8">
        <f t="shared" si="37"/>
        <v>35.410132228616</v>
      </c>
      <c r="I134" s="9">
        <f t="shared" si="38"/>
        <v>143.47456678343133</v>
      </c>
      <c r="J134" s="4" t="str">
        <f t="shared" si="39"/>
        <v>Nei</v>
      </c>
      <c r="K134" s="4">
        <f t="shared" si="41"/>
        <v>1320</v>
      </c>
      <c r="L134" s="44">
        <f t="shared" si="42"/>
        <v>2708.2259226040501</v>
      </c>
      <c r="M134" s="44">
        <f t="shared" si="43"/>
        <v>5416.4518452081002</v>
      </c>
      <c r="N134" s="44">
        <f t="shared" si="44"/>
        <v>36078.114563361647</v>
      </c>
      <c r="O134" s="44">
        <f t="shared" si="45"/>
        <v>19847.69767055276</v>
      </c>
      <c r="P134" s="44">
        <f t="shared" si="46"/>
        <v>5416.4518452081002</v>
      </c>
      <c r="Q134" s="44">
        <f t="shared" si="47"/>
        <v>4374.8264903603877</v>
      </c>
      <c r="R134" s="44">
        <f t="shared" si="48"/>
        <v>7291.3774839339803</v>
      </c>
      <c r="S134" s="44">
        <f t="shared" si="49"/>
        <v>108253.28233290034</v>
      </c>
      <c r="T134" s="7">
        <f t="shared" si="50"/>
        <v>189386.42815412936</v>
      </c>
      <c r="U134" s="7">
        <f t="shared" si="51"/>
        <v>189386.42815412936</v>
      </c>
      <c r="AB134" s="19"/>
      <c r="AC134" s="19"/>
    </row>
    <row r="135" spans="1:38" ht="13" thickBot="1" x14ac:dyDescent="0.3">
      <c r="A135" s="42">
        <v>33</v>
      </c>
      <c r="B135" s="4">
        <v>3320</v>
      </c>
      <c r="C135" s="9" t="s">
        <v>140</v>
      </c>
      <c r="D135" s="9">
        <v>7.4102415119393807</v>
      </c>
      <c r="E135" s="8">
        <v>3.8616950964032597</v>
      </c>
      <c r="F135" s="33">
        <v>580.16876098292096</v>
      </c>
      <c r="G135" s="8">
        <f t="shared" si="40"/>
        <v>11.27193660834264</v>
      </c>
      <c r="H135" s="8">
        <f t="shared" si="37"/>
        <v>58.016876098292101</v>
      </c>
      <c r="I135" s="9">
        <f t="shared" si="38"/>
        <v>112.71936608342641</v>
      </c>
      <c r="J135" s="4" t="str">
        <f t="shared" si="39"/>
        <v>Nei</v>
      </c>
      <c r="K135" s="4">
        <f t="shared" si="41"/>
        <v>1320</v>
      </c>
      <c r="L135" s="44">
        <f t="shared" si="42"/>
        <v>2127.6907541907567</v>
      </c>
      <c r="M135" s="44">
        <f t="shared" si="43"/>
        <v>4255.3815083815134</v>
      </c>
      <c r="N135" s="44">
        <f t="shared" si="44"/>
        <v>28344.411795338401</v>
      </c>
      <c r="O135" s="44">
        <f t="shared" si="45"/>
        <v>15593.146226516876</v>
      </c>
      <c r="P135" s="44">
        <f t="shared" si="46"/>
        <v>4255.3815083815134</v>
      </c>
      <c r="Q135" s="44">
        <f t="shared" si="47"/>
        <v>3437.0389106158377</v>
      </c>
      <c r="R135" s="44">
        <f t="shared" si="48"/>
        <v>5728.3981843597294</v>
      </c>
      <c r="S135" s="44">
        <f t="shared" si="49"/>
        <v>85048.114342338216</v>
      </c>
      <c r="T135" s="7">
        <f t="shared" si="50"/>
        <v>148789.56323012285</v>
      </c>
      <c r="U135" s="7">
        <f t="shared" si="51"/>
        <v>148789.56323012285</v>
      </c>
      <c r="AB135" s="19"/>
      <c r="AC135" s="19"/>
    </row>
    <row r="136" spans="1:38" ht="13" thickBot="1" x14ac:dyDescent="0.3">
      <c r="A136" s="42">
        <v>33</v>
      </c>
      <c r="B136" s="4">
        <v>3322</v>
      </c>
      <c r="C136" s="9" t="s">
        <v>362</v>
      </c>
      <c r="D136" s="9">
        <v>18.060092233046099</v>
      </c>
      <c r="E136" s="8">
        <v>5.4805181065893498</v>
      </c>
      <c r="F136" s="33">
        <v>810.99703872821101</v>
      </c>
      <c r="G136" s="8">
        <f t="shared" si="40"/>
        <v>23.54061033963545</v>
      </c>
      <c r="H136" s="8">
        <f t="shared" si="37"/>
        <v>81.099703872821109</v>
      </c>
      <c r="I136" s="9">
        <f t="shared" si="38"/>
        <v>235.4061033963545</v>
      </c>
      <c r="J136" s="4" t="str">
        <f t="shared" si="39"/>
        <v>Nei</v>
      </c>
      <c r="K136" s="4">
        <f t="shared" si="41"/>
        <v>1070</v>
      </c>
      <c r="L136" s="44">
        <f t="shared" si="42"/>
        <v>3601.9487880676202</v>
      </c>
      <c r="M136" s="44">
        <f t="shared" si="43"/>
        <v>7203.8975761352403</v>
      </c>
      <c r="N136" s="44">
        <f t="shared" si="44"/>
        <v>47984.003085795914</v>
      </c>
      <c r="O136" s="44">
        <f t="shared" si="45"/>
        <v>26397.498810453606</v>
      </c>
      <c r="P136" s="44">
        <f t="shared" si="46"/>
        <v>7203.8975761352403</v>
      </c>
      <c r="Q136" s="44">
        <f t="shared" si="47"/>
        <v>5818.5326576476937</v>
      </c>
      <c r="R136" s="44">
        <f t="shared" si="48"/>
        <v>9697.5544294128231</v>
      </c>
      <c r="S136" s="44">
        <f t="shared" si="49"/>
        <v>143977.19771045115</v>
      </c>
      <c r="T136" s="7">
        <f t="shared" si="50"/>
        <v>251884.5306340993</v>
      </c>
      <c r="U136" s="7">
        <f t="shared" si="51"/>
        <v>251884.5306340993</v>
      </c>
      <c r="AB136" s="19"/>
      <c r="AC136" s="19"/>
    </row>
    <row r="137" spans="1:38" ht="13" thickBot="1" x14ac:dyDescent="0.3">
      <c r="A137" s="42">
        <v>33</v>
      </c>
      <c r="B137" s="4">
        <v>3324</v>
      </c>
      <c r="C137" s="9" t="s">
        <v>141</v>
      </c>
      <c r="D137" s="9">
        <v>25.5430021760443</v>
      </c>
      <c r="E137" s="8">
        <v>7.1017584408961802</v>
      </c>
      <c r="F137" s="33">
        <v>533.47274367952002</v>
      </c>
      <c r="G137" s="8">
        <f t="shared" si="40"/>
        <v>32.644760616940481</v>
      </c>
      <c r="H137" s="8">
        <f t="shared" si="37"/>
        <v>53.347274367952004</v>
      </c>
      <c r="I137" s="9">
        <f t="shared" si="38"/>
        <v>326.44760616940482</v>
      </c>
      <c r="J137" s="4" t="str">
        <f t="shared" si="39"/>
        <v>Nei</v>
      </c>
      <c r="K137" s="4">
        <f t="shared" si="41"/>
        <v>1070</v>
      </c>
      <c r="L137" s="44">
        <f t="shared" si="42"/>
        <v>4994.9748219980629</v>
      </c>
      <c r="M137" s="44">
        <f t="shared" si="43"/>
        <v>9989.9496439961258</v>
      </c>
      <c r="N137" s="44">
        <f t="shared" si="44"/>
        <v>66541.447803540636</v>
      </c>
      <c r="O137" s="44">
        <f t="shared" si="45"/>
        <v>36606.528765412382</v>
      </c>
      <c r="P137" s="44">
        <f t="shared" si="46"/>
        <v>9989.9496439961258</v>
      </c>
      <c r="Q137" s="44">
        <f t="shared" si="47"/>
        <v>8068.805481689179</v>
      </c>
      <c r="R137" s="44">
        <f t="shared" si="48"/>
        <v>13448.009136148632</v>
      </c>
      <c r="S137" s="44">
        <f t="shared" si="49"/>
        <v>199659.27330448202</v>
      </c>
      <c r="T137" s="7">
        <f t="shared" si="50"/>
        <v>349298.93860126316</v>
      </c>
      <c r="U137" s="7">
        <f t="shared" si="51"/>
        <v>349298.93860126316</v>
      </c>
      <c r="AB137" s="19"/>
      <c r="AC137" s="19"/>
    </row>
    <row r="138" spans="1:38" ht="13" thickBot="1" x14ac:dyDescent="0.3">
      <c r="A138" s="42">
        <v>33</v>
      </c>
      <c r="B138" s="4">
        <v>3326</v>
      </c>
      <c r="C138" s="9" t="s">
        <v>142</v>
      </c>
      <c r="D138" s="9">
        <v>22.938316975906901</v>
      </c>
      <c r="E138" s="8">
        <v>3.1922278454844299</v>
      </c>
      <c r="F138" s="33">
        <v>356.24966960858501</v>
      </c>
      <c r="G138" s="8">
        <f t="shared" si="40"/>
        <v>26.130544821391332</v>
      </c>
      <c r="H138" s="8">
        <f t="shared" si="37"/>
        <v>35.624966960858501</v>
      </c>
      <c r="I138" s="9">
        <f t="shared" si="38"/>
        <v>261.30544821391334</v>
      </c>
      <c r="J138" s="4" t="str">
        <f t="shared" si="39"/>
        <v>Nei</v>
      </c>
      <c r="K138" s="4">
        <f t="shared" si="41"/>
        <v>1070</v>
      </c>
      <c r="L138" s="44">
        <f t="shared" si="42"/>
        <v>3998.234663121088</v>
      </c>
      <c r="M138" s="44">
        <f t="shared" si="43"/>
        <v>7996.4693262421761</v>
      </c>
      <c r="N138" s="44">
        <f t="shared" si="44"/>
        <v>53263.196036683024</v>
      </c>
      <c r="O138" s="44">
        <f t="shared" si="45"/>
        <v>29301.747740915387</v>
      </c>
      <c r="P138" s="44">
        <f t="shared" si="46"/>
        <v>7996.4693262421761</v>
      </c>
      <c r="Q138" s="44">
        <f t="shared" si="47"/>
        <v>6458.6867635032959</v>
      </c>
      <c r="R138" s="44">
        <f t="shared" si="48"/>
        <v>10764.47793917216</v>
      </c>
      <c r="S138" s="44">
        <f t="shared" si="49"/>
        <v>159817.54779300798</v>
      </c>
      <c r="T138" s="7">
        <f t="shared" si="50"/>
        <v>279596.82958888728</v>
      </c>
      <c r="U138" s="7">
        <f t="shared" si="51"/>
        <v>279596.82958888728</v>
      </c>
      <c r="AB138" s="19"/>
      <c r="AC138" s="19"/>
    </row>
    <row r="139" spans="1:38" ht="13" thickBot="1" x14ac:dyDescent="0.3">
      <c r="A139" s="42">
        <v>33</v>
      </c>
      <c r="B139" s="4">
        <v>3328</v>
      </c>
      <c r="C139" s="9" t="s">
        <v>143</v>
      </c>
      <c r="D139" s="9">
        <v>40.004530598899606</v>
      </c>
      <c r="E139" s="8">
        <v>7.0683647540391803</v>
      </c>
      <c r="F139" s="33">
        <v>798.39917058469496</v>
      </c>
      <c r="G139" s="8">
        <f t="shared" si="40"/>
        <v>47.072895352938787</v>
      </c>
      <c r="H139" s="8">
        <f t="shared" si="37"/>
        <v>79.839917058469496</v>
      </c>
      <c r="I139" s="9">
        <f t="shared" si="38"/>
        <v>470.72895352938787</v>
      </c>
      <c r="J139" s="4" t="str">
        <f t="shared" si="39"/>
        <v>Nei</v>
      </c>
      <c r="K139" s="4">
        <f t="shared" si="41"/>
        <v>1070</v>
      </c>
      <c r="L139" s="44">
        <f t="shared" si="42"/>
        <v>7202.6237179531645</v>
      </c>
      <c r="M139" s="44">
        <f t="shared" si="43"/>
        <v>14405.247435906329</v>
      </c>
      <c r="N139" s="44">
        <f t="shared" si="44"/>
        <v>95951.036242662783</v>
      </c>
      <c r="O139" s="44">
        <f t="shared" si="45"/>
        <v>52785.661932971445</v>
      </c>
      <c r="P139" s="44">
        <f t="shared" si="46"/>
        <v>14405.247435906329</v>
      </c>
      <c r="Q139" s="44">
        <f t="shared" si="47"/>
        <v>11635.00754438588</v>
      </c>
      <c r="R139" s="44">
        <f t="shared" si="48"/>
        <v>19391.679240643134</v>
      </c>
      <c r="S139" s="44">
        <f t="shared" si="49"/>
        <v>287903.47672601597</v>
      </c>
      <c r="T139" s="7">
        <f t="shared" si="50"/>
        <v>503679.98027644504</v>
      </c>
      <c r="U139" s="7">
        <f t="shared" si="51"/>
        <v>503679.98027644504</v>
      </c>
      <c r="AB139" s="19"/>
      <c r="AC139" s="19"/>
    </row>
    <row r="140" spans="1:38" ht="13" thickBot="1" x14ac:dyDescent="0.3">
      <c r="A140" s="42">
        <v>33</v>
      </c>
      <c r="B140" s="4">
        <v>3330</v>
      </c>
      <c r="C140" s="9" t="s">
        <v>144</v>
      </c>
      <c r="D140" s="9">
        <v>20.799405575467699</v>
      </c>
      <c r="E140" s="8">
        <v>8.0644364368096397</v>
      </c>
      <c r="F140" s="33">
        <v>895.26480040671402</v>
      </c>
      <c r="G140" s="8">
        <f t="shared" si="40"/>
        <v>28.863842012277338</v>
      </c>
      <c r="H140" s="8">
        <f t="shared" si="37"/>
        <v>89.526480040671402</v>
      </c>
      <c r="I140" s="9">
        <f t="shared" si="38"/>
        <v>288.63842012277337</v>
      </c>
      <c r="J140" s="4" t="str">
        <f t="shared" si="39"/>
        <v>Nei</v>
      </c>
      <c r="K140" s="4">
        <f t="shared" si="41"/>
        <v>1070</v>
      </c>
      <c r="L140" s="44">
        <f t="shared" si="42"/>
        <v>4416.4564662985549</v>
      </c>
      <c r="M140" s="44">
        <f t="shared" si="43"/>
        <v>8832.9129325971098</v>
      </c>
      <c r="N140" s="44">
        <f t="shared" si="44"/>
        <v>58834.612365725508</v>
      </c>
      <c r="O140" s="44">
        <f t="shared" si="45"/>
        <v>32366.757878887314</v>
      </c>
      <c r="P140" s="44">
        <f t="shared" si="46"/>
        <v>8832.9129325971098</v>
      </c>
      <c r="Q140" s="44">
        <f t="shared" si="47"/>
        <v>7134.2758301745889</v>
      </c>
      <c r="R140" s="44">
        <f t="shared" si="48"/>
        <v>11890.459716957648</v>
      </c>
      <c r="S140" s="44">
        <f t="shared" si="49"/>
        <v>176534.72140812967</v>
      </c>
      <c r="T140" s="7">
        <f t="shared" si="50"/>
        <v>308843.10953136749</v>
      </c>
      <c r="U140" s="7">
        <f t="shared" si="51"/>
        <v>308843.10953136749</v>
      </c>
      <c r="AB140" s="19"/>
      <c r="AC140" s="19"/>
    </row>
    <row r="141" spans="1:38" ht="13" thickBot="1" x14ac:dyDescent="0.3">
      <c r="A141" s="42">
        <v>33</v>
      </c>
      <c r="B141" s="4">
        <v>3332</v>
      </c>
      <c r="C141" s="9" t="s">
        <v>145</v>
      </c>
      <c r="D141" s="9">
        <v>35.836339550059996</v>
      </c>
      <c r="E141" s="8">
        <v>8.2079250404270603</v>
      </c>
      <c r="F141" s="33">
        <v>781.79681969670003</v>
      </c>
      <c r="G141" s="8">
        <f t="shared" si="40"/>
        <v>44.04426459048706</v>
      </c>
      <c r="H141" s="8">
        <f t="shared" si="37"/>
        <v>78.179681969670014</v>
      </c>
      <c r="I141" s="9">
        <f t="shared" si="38"/>
        <v>440.44264590487057</v>
      </c>
      <c r="J141" s="4" t="str">
        <f t="shared" si="39"/>
        <v>Nei</v>
      </c>
      <c r="K141" s="4">
        <f t="shared" si="41"/>
        <v>1070</v>
      </c>
      <c r="L141" s="44">
        <f t="shared" si="42"/>
        <v>6739.2129249904247</v>
      </c>
      <c r="M141" s="44">
        <f t="shared" si="43"/>
        <v>13478.425849980849</v>
      </c>
      <c r="N141" s="44">
        <f t="shared" si="44"/>
        <v>89777.626728019284</v>
      </c>
      <c r="O141" s="44">
        <f t="shared" si="45"/>
        <v>49389.476541188567</v>
      </c>
      <c r="P141" s="44">
        <f t="shared" si="46"/>
        <v>13478.425849980849</v>
      </c>
      <c r="Q141" s="44">
        <f t="shared" si="47"/>
        <v>10886.420878830684</v>
      </c>
      <c r="R141" s="44">
        <f t="shared" si="48"/>
        <v>18144.034798051143</v>
      </c>
      <c r="S141" s="44">
        <f t="shared" si="49"/>
        <v>269380.00754716969</v>
      </c>
      <c r="T141" s="7">
        <f t="shared" si="50"/>
        <v>471273.63111821149</v>
      </c>
      <c r="U141" s="7">
        <f t="shared" si="51"/>
        <v>471273.63111821149</v>
      </c>
      <c r="AB141" s="19"/>
      <c r="AC141" s="19"/>
    </row>
    <row r="142" spans="1:38" ht="13" thickBot="1" x14ac:dyDescent="0.3">
      <c r="A142" s="42">
        <v>33</v>
      </c>
      <c r="B142" s="4">
        <v>3334</v>
      </c>
      <c r="C142" s="9" t="s">
        <v>150</v>
      </c>
      <c r="D142" s="9">
        <v>14.3947015314602</v>
      </c>
      <c r="E142" s="8">
        <v>3.7752885717282298</v>
      </c>
      <c r="F142" s="33">
        <v>562.77908481156805</v>
      </c>
      <c r="G142" s="8">
        <f t="shared" si="40"/>
        <v>18.169990103188429</v>
      </c>
      <c r="H142" s="8">
        <f t="shared" si="37"/>
        <v>56.277908481156807</v>
      </c>
      <c r="I142" s="9">
        <f t="shared" si="38"/>
        <v>181.69990103188428</v>
      </c>
      <c r="J142" s="4" t="str">
        <f t="shared" si="39"/>
        <v>Nei</v>
      </c>
      <c r="K142" s="4">
        <f t="shared" si="41"/>
        <v>1320</v>
      </c>
      <c r="L142" s="44">
        <f t="shared" si="42"/>
        <v>3060.2</v>
      </c>
      <c r="M142" s="44">
        <f t="shared" si="43"/>
        <v>6120.4</v>
      </c>
      <c r="N142" s="44">
        <f t="shared" si="44"/>
        <v>40767</v>
      </c>
      <c r="O142" s="44">
        <f t="shared" si="45"/>
        <v>22427.200000000001</v>
      </c>
      <c r="P142" s="44">
        <f t="shared" si="46"/>
        <v>6120.4</v>
      </c>
      <c r="Q142" s="44">
        <f t="shared" si="47"/>
        <v>4943.3999999999996</v>
      </c>
      <c r="R142" s="44">
        <f t="shared" si="48"/>
        <v>8239</v>
      </c>
      <c r="S142" s="44">
        <f t="shared" si="49"/>
        <v>122322.4</v>
      </c>
      <c r="T142" s="7">
        <f t="shared" si="50"/>
        <v>239843.86936208725</v>
      </c>
      <c r="U142" s="7">
        <f t="shared" si="51"/>
        <v>214000</v>
      </c>
      <c r="AB142" s="19"/>
      <c r="AC142" s="19"/>
    </row>
    <row r="143" spans="1:38" ht="13" thickBot="1" x14ac:dyDescent="0.3">
      <c r="A143" s="42">
        <v>33</v>
      </c>
      <c r="B143" s="4">
        <v>3336</v>
      </c>
      <c r="C143" s="9" t="s">
        <v>151</v>
      </c>
      <c r="D143" s="9">
        <v>10.680435556108101</v>
      </c>
      <c r="E143" s="8">
        <v>2.5897941657521999</v>
      </c>
      <c r="F143" s="33">
        <v>450.06953655996398</v>
      </c>
      <c r="G143" s="8">
        <f t="shared" si="40"/>
        <v>13.2702297218603</v>
      </c>
      <c r="H143" s="8">
        <f t="shared" si="37"/>
        <v>45.006953655996398</v>
      </c>
      <c r="I143" s="9">
        <f t="shared" si="38"/>
        <v>132.70229721860301</v>
      </c>
      <c r="J143" s="4" t="str">
        <f t="shared" si="39"/>
        <v>Nei</v>
      </c>
      <c r="K143" s="4">
        <f t="shared" si="41"/>
        <v>1320</v>
      </c>
      <c r="L143" s="44">
        <f t="shared" si="42"/>
        <v>2504.8885622983503</v>
      </c>
      <c r="M143" s="44">
        <f t="shared" si="43"/>
        <v>5009.7771245967006</v>
      </c>
      <c r="N143" s="44">
        <f t="shared" si="44"/>
        <v>33369.319658589913</v>
      </c>
      <c r="O143" s="44">
        <f t="shared" si="45"/>
        <v>18357.504988032666</v>
      </c>
      <c r="P143" s="44">
        <f t="shared" si="46"/>
        <v>5009.7771245967006</v>
      </c>
      <c r="Q143" s="44">
        <f t="shared" si="47"/>
        <v>4046.3584467896426</v>
      </c>
      <c r="R143" s="44">
        <f t="shared" si="48"/>
        <v>6743.9307446494049</v>
      </c>
      <c r="S143" s="44">
        <f t="shared" si="49"/>
        <v>100125.47567900259</v>
      </c>
      <c r="T143" s="7">
        <f t="shared" si="50"/>
        <v>175167.03232855597</v>
      </c>
      <c r="U143" s="7">
        <f t="shared" si="51"/>
        <v>175167.03232855597</v>
      </c>
      <c r="AB143" s="19"/>
      <c r="AC143" s="19"/>
    </row>
    <row r="144" spans="1:38" s="15" customFormat="1" ht="13" thickBot="1" x14ac:dyDescent="0.3">
      <c r="A144" s="43">
        <v>33</v>
      </c>
      <c r="B144" s="6">
        <v>3338</v>
      </c>
      <c r="C144" s="14" t="s">
        <v>152</v>
      </c>
      <c r="D144" s="37">
        <v>21.563374510302303</v>
      </c>
      <c r="E144" s="38">
        <v>3.2247256641640298</v>
      </c>
      <c r="F144" s="36">
        <v>1278.5909505678699</v>
      </c>
      <c r="G144" s="13">
        <f t="shared" si="40"/>
        <v>24.788100174466333</v>
      </c>
      <c r="H144" s="13">
        <f t="shared" si="37"/>
        <v>127.859095056787</v>
      </c>
      <c r="I144" s="14">
        <f t="shared" si="38"/>
        <v>247.88100174466334</v>
      </c>
      <c r="J144" s="6" t="str">
        <f t="shared" si="39"/>
        <v>Nei</v>
      </c>
      <c r="K144" s="6">
        <f t="shared" si="41"/>
        <v>1070</v>
      </c>
      <c r="L144" s="44">
        <f t="shared" si="42"/>
        <v>3792.8272076950934</v>
      </c>
      <c r="M144" s="44">
        <f t="shared" si="43"/>
        <v>7585.6544153901868</v>
      </c>
      <c r="N144" s="44">
        <f t="shared" si="44"/>
        <v>50526.823990623445</v>
      </c>
      <c r="O144" s="44">
        <f t="shared" si="45"/>
        <v>27796.384011639566</v>
      </c>
      <c r="P144" s="44">
        <f t="shared" si="46"/>
        <v>7585.6544153901868</v>
      </c>
      <c r="Q144" s="44">
        <f t="shared" si="47"/>
        <v>6126.8747201228434</v>
      </c>
      <c r="R144" s="44">
        <f t="shared" si="48"/>
        <v>10211.457866871406</v>
      </c>
      <c r="S144" s="44">
        <f t="shared" si="49"/>
        <v>151606.99523905703</v>
      </c>
      <c r="T144" s="44">
        <f t="shared" si="50"/>
        <v>265232.67186678975</v>
      </c>
      <c r="U144" s="44">
        <f t="shared" si="51"/>
        <v>265232.67186678975</v>
      </c>
      <c r="V144"/>
      <c r="W144" s="19"/>
      <c r="X144" s="19"/>
      <c r="Y144" s="24"/>
      <c r="Z144"/>
      <c r="AA144"/>
      <c r="AB144" s="19"/>
      <c r="AC144" s="19"/>
      <c r="AD144"/>
      <c r="AE144"/>
      <c r="AF144"/>
      <c r="AG144"/>
      <c r="AH144"/>
      <c r="AI144"/>
      <c r="AJ144"/>
      <c r="AK144"/>
      <c r="AL144"/>
    </row>
    <row r="145" spans="1:38" ht="13" thickBot="1" x14ac:dyDescent="0.3">
      <c r="A145" s="42">
        <v>34</v>
      </c>
      <c r="B145" s="5">
        <v>3401</v>
      </c>
      <c r="C145" s="11" t="s">
        <v>155</v>
      </c>
      <c r="D145" s="11">
        <v>56.946105434653497</v>
      </c>
      <c r="E145" s="10">
        <v>14.7278804887211</v>
      </c>
      <c r="F145" s="35">
        <v>1036.22974113843</v>
      </c>
      <c r="G145" s="10">
        <f t="shared" si="40"/>
        <v>71.673985923374602</v>
      </c>
      <c r="H145" s="10">
        <f t="shared" si="37"/>
        <v>103.622974113843</v>
      </c>
      <c r="I145" s="11">
        <f t="shared" si="38"/>
        <v>716.73985923374607</v>
      </c>
      <c r="J145" s="5" t="str">
        <f t="shared" si="39"/>
        <v>Nei</v>
      </c>
      <c r="K145" s="5">
        <f t="shared" si="41"/>
        <v>1070</v>
      </c>
      <c r="L145" s="44">
        <f t="shared" si="42"/>
        <v>10966.836586135549</v>
      </c>
      <c r="M145" s="44">
        <f t="shared" si="43"/>
        <v>21933.673172271097</v>
      </c>
      <c r="N145" s="44">
        <f t="shared" si="44"/>
        <v>146096.66920691065</v>
      </c>
      <c r="O145" s="44">
        <f t="shared" si="45"/>
        <v>80372.340855035363</v>
      </c>
      <c r="P145" s="44">
        <f t="shared" si="46"/>
        <v>21933.673172271097</v>
      </c>
      <c r="Q145" s="44">
        <f t="shared" si="47"/>
        <v>17715.659100680503</v>
      </c>
      <c r="R145" s="44">
        <f t="shared" si="48"/>
        <v>29526.098501134169</v>
      </c>
      <c r="S145" s="44">
        <f t="shared" si="49"/>
        <v>438366.69878566993</v>
      </c>
      <c r="T145" s="12">
        <f t="shared" si="50"/>
        <v>766911.64938010834</v>
      </c>
      <c r="U145" s="12">
        <f t="shared" si="51"/>
        <v>766911.64938010834</v>
      </c>
      <c r="AB145" s="19"/>
      <c r="AC145" s="19"/>
    </row>
    <row r="146" spans="1:38" ht="13" thickBot="1" x14ac:dyDescent="0.3">
      <c r="A146" s="34">
        <v>34</v>
      </c>
      <c r="B146" s="4">
        <v>3403</v>
      </c>
      <c r="C146" s="9" t="s">
        <v>156</v>
      </c>
      <c r="D146" s="9">
        <v>47.539356520780402</v>
      </c>
      <c r="E146" s="8">
        <v>15.634867813993701</v>
      </c>
      <c r="F146" s="33">
        <v>340.75298473510497</v>
      </c>
      <c r="G146" s="8">
        <f t="shared" si="40"/>
        <v>63.174224334774102</v>
      </c>
      <c r="H146" s="8">
        <f t="shared" si="37"/>
        <v>34.0752984735105</v>
      </c>
      <c r="I146" s="9">
        <f t="shared" si="38"/>
        <v>340.75298473510497</v>
      </c>
      <c r="J146" s="4" t="str">
        <f t="shared" si="39"/>
        <v>JA</v>
      </c>
      <c r="K146" s="4">
        <f t="shared" si="41"/>
        <v>1070</v>
      </c>
      <c r="L146" s="44">
        <f t="shared" si="42"/>
        <v>5213.8614194318416</v>
      </c>
      <c r="M146" s="44">
        <f t="shared" si="43"/>
        <v>10427.722838863683</v>
      </c>
      <c r="N146" s="44">
        <f t="shared" si="44"/>
        <v>69457.384643480123</v>
      </c>
      <c r="O146" s="44">
        <f t="shared" si="45"/>
        <v>38210.67669625573</v>
      </c>
      <c r="P146" s="44">
        <f t="shared" si="46"/>
        <v>10427.722838863683</v>
      </c>
      <c r="Q146" s="44">
        <f t="shared" si="47"/>
        <v>8422.3915236975899</v>
      </c>
      <c r="R146" s="44">
        <f t="shared" si="48"/>
        <v>14037.319206162649</v>
      </c>
      <c r="S146" s="44">
        <f t="shared" si="49"/>
        <v>208408.61449980701</v>
      </c>
      <c r="T146" s="7">
        <f t="shared" si="50"/>
        <v>364605.69366656232</v>
      </c>
      <c r="U146" s="7">
        <f t="shared" si="51"/>
        <v>364605.69366656232</v>
      </c>
      <c r="AB146" s="19"/>
      <c r="AC146" s="19"/>
    </row>
    <row r="147" spans="1:38" ht="13" thickBot="1" x14ac:dyDescent="0.3">
      <c r="A147" s="34">
        <v>34</v>
      </c>
      <c r="B147" s="4">
        <v>3405</v>
      </c>
      <c r="C147" s="9" t="s">
        <v>157</v>
      </c>
      <c r="D147" s="9">
        <v>38.669952917575394</v>
      </c>
      <c r="E147" s="8">
        <v>15.5984758451945</v>
      </c>
      <c r="F147" s="33">
        <v>478.28004578496302</v>
      </c>
      <c r="G147" s="8">
        <f t="shared" si="40"/>
        <v>54.268428762769894</v>
      </c>
      <c r="H147" s="8">
        <f t="shared" si="37"/>
        <v>47.828004578496305</v>
      </c>
      <c r="I147" s="9">
        <f t="shared" si="38"/>
        <v>478.28004578496302</v>
      </c>
      <c r="J147" s="4" t="str">
        <f t="shared" si="39"/>
        <v>JA</v>
      </c>
      <c r="K147" s="4">
        <f t="shared" si="41"/>
        <v>1070</v>
      </c>
      <c r="L147" s="44">
        <f t="shared" si="42"/>
        <v>7318.1629805557195</v>
      </c>
      <c r="M147" s="44">
        <f t="shared" si="43"/>
        <v>14636.325961111439</v>
      </c>
      <c r="N147" s="44">
        <f t="shared" si="44"/>
        <v>97490.213132577934</v>
      </c>
      <c r="O147" s="44">
        <f t="shared" si="45"/>
        <v>53632.411214142616</v>
      </c>
      <c r="P147" s="44">
        <f t="shared" si="46"/>
        <v>14636.325961111439</v>
      </c>
      <c r="Q147" s="44">
        <f t="shared" si="47"/>
        <v>11821.647891666931</v>
      </c>
      <c r="R147" s="44">
        <f t="shared" si="48"/>
        <v>19702.746486111551</v>
      </c>
      <c r="S147" s="44">
        <f t="shared" si="49"/>
        <v>292521.8153626328</v>
      </c>
      <c r="T147" s="7">
        <f t="shared" si="50"/>
        <v>511759.64898991043</v>
      </c>
      <c r="U147" s="7">
        <f t="shared" si="51"/>
        <v>511759.64898991043</v>
      </c>
      <c r="AB147" s="19"/>
      <c r="AC147" s="19"/>
    </row>
    <row r="148" spans="1:38" ht="13" thickBot="1" x14ac:dyDescent="0.3">
      <c r="A148" s="34">
        <v>34</v>
      </c>
      <c r="B148" s="4">
        <v>3407</v>
      </c>
      <c r="C148" s="9" t="s">
        <v>158</v>
      </c>
      <c r="D148" s="9">
        <v>77.817395210274</v>
      </c>
      <c r="E148" s="8">
        <v>19.453938529250301</v>
      </c>
      <c r="F148" s="33">
        <v>671.567774946452</v>
      </c>
      <c r="G148" s="8">
        <f t="shared" si="40"/>
        <v>97.271333739524295</v>
      </c>
      <c r="H148" s="8">
        <f t="shared" si="37"/>
        <v>67.156777494645198</v>
      </c>
      <c r="I148" s="9">
        <f t="shared" si="38"/>
        <v>671.567774946452</v>
      </c>
      <c r="J148" s="4" t="str">
        <f t="shared" si="39"/>
        <v>JA</v>
      </c>
      <c r="K148" s="4">
        <f t="shared" si="41"/>
        <v>1070</v>
      </c>
      <c r="L148" s="44">
        <f t="shared" si="42"/>
        <v>10275.658524455663</v>
      </c>
      <c r="M148" s="44">
        <f t="shared" si="43"/>
        <v>20551.317048911325</v>
      </c>
      <c r="N148" s="44">
        <f t="shared" si="44"/>
        <v>136889.01740621004</v>
      </c>
      <c r="O148" s="44">
        <f t="shared" si="45"/>
        <v>75306.924011395342</v>
      </c>
      <c r="P148" s="44">
        <f t="shared" si="46"/>
        <v>20551.317048911325</v>
      </c>
      <c r="Q148" s="44">
        <f t="shared" si="47"/>
        <v>16599.140693351455</v>
      </c>
      <c r="R148" s="44">
        <f t="shared" si="48"/>
        <v>27665.23448891909</v>
      </c>
      <c r="S148" s="44">
        <f t="shared" si="49"/>
        <v>410738.9099705494</v>
      </c>
      <c r="T148" s="7">
        <f t="shared" si="50"/>
        <v>718577.51919270365</v>
      </c>
      <c r="U148" s="7">
        <f t="shared" si="51"/>
        <v>718577.51919270365</v>
      </c>
      <c r="AB148" s="19"/>
      <c r="AC148" s="19"/>
    </row>
    <row r="149" spans="1:38" ht="13" thickBot="1" x14ac:dyDescent="0.3">
      <c r="A149" s="34">
        <v>34</v>
      </c>
      <c r="B149" s="4">
        <v>3411</v>
      </c>
      <c r="C149" s="9" t="s">
        <v>159</v>
      </c>
      <c r="D149" s="9">
        <v>204.35887873991399</v>
      </c>
      <c r="E149" s="8">
        <v>34.776415947985498</v>
      </c>
      <c r="F149" s="33">
        <v>1244.68828439347</v>
      </c>
      <c r="G149" s="8">
        <f t="shared" si="40"/>
        <v>239.13529468789949</v>
      </c>
      <c r="H149" s="8">
        <f t="shared" si="37"/>
        <v>124.46882843934701</v>
      </c>
      <c r="I149" s="9">
        <f t="shared" si="38"/>
        <v>1244.68828439347</v>
      </c>
      <c r="J149" s="4" t="str">
        <f t="shared" si="39"/>
        <v>JA</v>
      </c>
      <c r="K149" s="4">
        <f t="shared" si="41"/>
        <v>1070</v>
      </c>
      <c r="L149" s="44">
        <f t="shared" si="42"/>
        <v>17160</v>
      </c>
      <c r="M149" s="44">
        <f t="shared" si="43"/>
        <v>34320</v>
      </c>
      <c r="N149" s="44">
        <f t="shared" si="44"/>
        <v>228600</v>
      </c>
      <c r="O149" s="44">
        <f t="shared" si="45"/>
        <v>125760</v>
      </c>
      <c r="P149" s="44">
        <f t="shared" si="46"/>
        <v>34320</v>
      </c>
      <c r="Q149" s="44">
        <f t="shared" si="47"/>
        <v>27720</v>
      </c>
      <c r="R149" s="44">
        <f t="shared" si="48"/>
        <v>46200</v>
      </c>
      <c r="S149" s="44">
        <f t="shared" si="49"/>
        <v>685920</v>
      </c>
      <c r="T149" s="7">
        <f t="shared" si="50"/>
        <v>1331816.4643010129</v>
      </c>
      <c r="U149" s="7">
        <f t="shared" si="51"/>
        <v>1200000</v>
      </c>
      <c r="AB149" s="19"/>
      <c r="AC149" s="19"/>
    </row>
    <row r="150" spans="1:38" ht="13" thickBot="1" x14ac:dyDescent="0.3">
      <c r="A150" s="34">
        <v>34</v>
      </c>
      <c r="B150" s="4">
        <v>3412</v>
      </c>
      <c r="C150" s="9" t="s">
        <v>160</v>
      </c>
      <c r="D150" s="9">
        <v>46.5603239390799</v>
      </c>
      <c r="E150" s="8">
        <v>7.8800020063599998</v>
      </c>
      <c r="F150" s="33">
        <v>369.49480982291595</v>
      </c>
      <c r="G150" s="8">
        <f t="shared" si="40"/>
        <v>54.440325945439902</v>
      </c>
      <c r="H150" s="8">
        <f t="shared" si="37"/>
        <v>36.949480982291597</v>
      </c>
      <c r="I150" s="9">
        <f t="shared" si="38"/>
        <v>369.49480982291595</v>
      </c>
      <c r="J150" s="4" t="str">
        <f t="shared" si="39"/>
        <v>JA</v>
      </c>
      <c r="K150" s="4">
        <f t="shared" si="41"/>
        <v>1070</v>
      </c>
      <c r="L150" s="44">
        <f t="shared" si="42"/>
        <v>5653.6400851004373</v>
      </c>
      <c r="M150" s="44">
        <f t="shared" si="43"/>
        <v>11307.280170200875</v>
      </c>
      <c r="N150" s="44">
        <f t="shared" si="44"/>
        <v>75315.974560254079</v>
      </c>
      <c r="O150" s="44">
        <f t="shared" si="45"/>
        <v>41433.669994302501</v>
      </c>
      <c r="P150" s="44">
        <f t="shared" si="46"/>
        <v>11307.280170200875</v>
      </c>
      <c r="Q150" s="44">
        <f t="shared" si="47"/>
        <v>9132.8032143930122</v>
      </c>
      <c r="R150" s="44">
        <f t="shared" si="48"/>
        <v>15221.338690655022</v>
      </c>
      <c r="S150" s="44">
        <f t="shared" si="49"/>
        <v>225987.45962541326</v>
      </c>
      <c r="T150" s="7">
        <f t="shared" si="50"/>
        <v>395359.44651052007</v>
      </c>
      <c r="U150" s="7">
        <f t="shared" si="51"/>
        <v>395359.44651052007</v>
      </c>
      <c r="AB150" s="19"/>
      <c r="AC150" s="19"/>
    </row>
    <row r="151" spans="1:38" ht="13" thickBot="1" x14ac:dyDescent="0.3">
      <c r="A151" s="34">
        <v>34</v>
      </c>
      <c r="B151" s="4">
        <v>3413</v>
      </c>
      <c r="C151" s="9" t="s">
        <v>161</v>
      </c>
      <c r="D151" s="9">
        <v>100.049614483279</v>
      </c>
      <c r="E151" s="8">
        <v>16.205340121943401</v>
      </c>
      <c r="F151" s="33">
        <v>724.40600406474698</v>
      </c>
      <c r="G151" s="8">
        <f t="shared" si="40"/>
        <v>116.25495460522239</v>
      </c>
      <c r="H151" s="8">
        <f t="shared" si="37"/>
        <v>72.440600406474701</v>
      </c>
      <c r="I151" s="9">
        <f t="shared" si="38"/>
        <v>724.40600406474698</v>
      </c>
      <c r="J151" s="4" t="str">
        <f t="shared" si="39"/>
        <v>JA</v>
      </c>
      <c r="K151" s="4">
        <f t="shared" si="41"/>
        <v>1070</v>
      </c>
      <c r="L151" s="44">
        <f t="shared" si="42"/>
        <v>11084.136268194694</v>
      </c>
      <c r="M151" s="44">
        <f t="shared" si="43"/>
        <v>22168.272536389388</v>
      </c>
      <c r="N151" s="44">
        <f t="shared" si="44"/>
        <v>147659.29783853769</v>
      </c>
      <c r="O151" s="44">
        <f t="shared" si="45"/>
        <v>81231.99167180447</v>
      </c>
      <c r="P151" s="44">
        <f t="shared" si="46"/>
        <v>22168.272536389388</v>
      </c>
      <c r="Q151" s="44">
        <f t="shared" si="47"/>
        <v>17905.143202468349</v>
      </c>
      <c r="R151" s="44">
        <f t="shared" si="48"/>
        <v>29841.90533744725</v>
      </c>
      <c r="S151" s="44">
        <f t="shared" si="49"/>
        <v>443055.40495804802</v>
      </c>
      <c r="T151" s="7">
        <f t="shared" si="50"/>
        <v>775114.42434927926</v>
      </c>
      <c r="U151" s="7">
        <f t="shared" si="51"/>
        <v>775114.42434927926</v>
      </c>
      <c r="AB151" s="19"/>
      <c r="AC151" s="19"/>
    </row>
    <row r="152" spans="1:38" ht="13" thickBot="1" x14ac:dyDescent="0.3">
      <c r="A152" s="34">
        <v>34</v>
      </c>
      <c r="B152" s="4">
        <v>3414</v>
      </c>
      <c r="C152" s="9" t="s">
        <v>162</v>
      </c>
      <c r="D152" s="9">
        <v>25.720676362210501</v>
      </c>
      <c r="E152" s="8">
        <v>6.1191645100468897</v>
      </c>
      <c r="F152" s="33">
        <v>508.17771093939501</v>
      </c>
      <c r="G152" s="8">
        <f t="shared" si="40"/>
        <v>31.83984087225739</v>
      </c>
      <c r="H152" s="8">
        <f t="shared" si="37"/>
        <v>50.817771093939506</v>
      </c>
      <c r="I152" s="9">
        <f t="shared" si="38"/>
        <v>318.39840872257389</v>
      </c>
      <c r="J152" s="4" t="str">
        <f t="shared" si="39"/>
        <v>Nei</v>
      </c>
      <c r="K152" s="4">
        <f t="shared" si="41"/>
        <v>1070</v>
      </c>
      <c r="L152" s="44">
        <f t="shared" si="42"/>
        <v>4871.814051864103</v>
      </c>
      <c r="M152" s="44">
        <f t="shared" si="43"/>
        <v>9743.628103728206</v>
      </c>
      <c r="N152" s="44">
        <f t="shared" si="44"/>
        <v>64900.739641965854</v>
      </c>
      <c r="O152" s="44">
        <f t="shared" si="45"/>
        <v>35703.923960514549</v>
      </c>
      <c r="P152" s="44">
        <f t="shared" si="46"/>
        <v>9743.628103728206</v>
      </c>
      <c r="Q152" s="44">
        <f t="shared" si="47"/>
        <v>7869.8534683958587</v>
      </c>
      <c r="R152" s="44">
        <f t="shared" si="48"/>
        <v>13116.422447326431</v>
      </c>
      <c r="S152" s="44">
        <f t="shared" si="49"/>
        <v>194736.28755563087</v>
      </c>
      <c r="T152" s="7">
        <f t="shared" si="50"/>
        <v>340686.29733315407</v>
      </c>
      <c r="U152" s="7">
        <f t="shared" si="51"/>
        <v>340686.29733315407</v>
      </c>
      <c r="AB152" s="19"/>
      <c r="AC152" s="19"/>
    </row>
    <row r="153" spans="1:38" ht="13" thickBot="1" x14ac:dyDescent="0.3">
      <c r="A153" s="34">
        <v>34</v>
      </c>
      <c r="B153" s="4">
        <v>3415</v>
      </c>
      <c r="C153" s="9" t="s">
        <v>163</v>
      </c>
      <c r="D153" s="9">
        <v>64.3580680393611</v>
      </c>
      <c r="E153" s="8">
        <v>8.7498313690862801</v>
      </c>
      <c r="F153" s="33">
        <v>516.73735218307399</v>
      </c>
      <c r="G153" s="8">
        <f t="shared" si="40"/>
        <v>73.107899408447381</v>
      </c>
      <c r="H153" s="8">
        <f t="shared" si="37"/>
        <v>51.673735218307399</v>
      </c>
      <c r="I153" s="9">
        <f t="shared" si="38"/>
        <v>516.73735218307399</v>
      </c>
      <c r="J153" s="4" t="str">
        <f t="shared" si="39"/>
        <v>JA</v>
      </c>
      <c r="K153" s="4">
        <f t="shared" si="41"/>
        <v>1070</v>
      </c>
      <c r="L153" s="44">
        <f t="shared" si="42"/>
        <v>7906.598225753215</v>
      </c>
      <c r="M153" s="44">
        <f t="shared" si="43"/>
        <v>15813.19645150643</v>
      </c>
      <c r="N153" s="44">
        <f t="shared" si="44"/>
        <v>105329.15818223689</v>
      </c>
      <c r="O153" s="44">
        <f t="shared" si="45"/>
        <v>57944.859724401183</v>
      </c>
      <c r="P153" s="44">
        <f t="shared" si="46"/>
        <v>15813.19645150643</v>
      </c>
      <c r="Q153" s="44">
        <f t="shared" si="47"/>
        <v>12772.19713390904</v>
      </c>
      <c r="R153" s="44">
        <f t="shared" si="48"/>
        <v>21286.995223181733</v>
      </c>
      <c r="S153" s="44">
        <f t="shared" si="49"/>
        <v>316042.76544339425</v>
      </c>
      <c r="T153" s="7">
        <f t="shared" si="50"/>
        <v>552908.96683588915</v>
      </c>
      <c r="U153" s="7">
        <f t="shared" si="51"/>
        <v>552908.96683588915</v>
      </c>
      <c r="AB153" s="19"/>
      <c r="AC153" s="19"/>
    </row>
    <row r="154" spans="1:38" ht="13" thickBot="1" x14ac:dyDescent="0.3">
      <c r="A154" s="34">
        <v>34</v>
      </c>
      <c r="B154" s="4">
        <v>3416</v>
      </c>
      <c r="C154" s="9" t="s">
        <v>164</v>
      </c>
      <c r="D154" s="9">
        <v>40.1812930689822</v>
      </c>
      <c r="E154" s="8">
        <v>7.8534148543077995</v>
      </c>
      <c r="F154" s="33">
        <v>640.30399442846408</v>
      </c>
      <c r="G154" s="8">
        <f t="shared" si="40"/>
        <v>48.03470792329</v>
      </c>
      <c r="H154" s="8">
        <f t="shared" si="37"/>
        <v>64.030399442846416</v>
      </c>
      <c r="I154" s="9">
        <f t="shared" si="38"/>
        <v>480.3470792329</v>
      </c>
      <c r="J154" s="4" t="str">
        <f t="shared" si="39"/>
        <v>Nei</v>
      </c>
      <c r="K154" s="4">
        <f t="shared" si="41"/>
        <v>1070</v>
      </c>
      <c r="L154" s="44">
        <f t="shared" si="42"/>
        <v>7349.7906593426023</v>
      </c>
      <c r="M154" s="44">
        <f t="shared" si="43"/>
        <v>14699.581318685205</v>
      </c>
      <c r="N154" s="44">
        <f t="shared" si="44"/>
        <v>97911.546895438165</v>
      </c>
      <c r="O154" s="44">
        <f t="shared" si="45"/>
        <v>53864.200076860478</v>
      </c>
      <c r="P154" s="44">
        <f t="shared" si="46"/>
        <v>14699.581318685205</v>
      </c>
      <c r="Q154" s="44">
        <f t="shared" si="47"/>
        <v>11872.738757399587</v>
      </c>
      <c r="R154" s="44">
        <f t="shared" si="48"/>
        <v>19787.897928999315</v>
      </c>
      <c r="S154" s="44">
        <f t="shared" si="49"/>
        <v>293786.03782379243</v>
      </c>
      <c r="T154" s="7">
        <f t="shared" si="50"/>
        <v>513971.37477920298</v>
      </c>
      <c r="U154" s="7">
        <f t="shared" si="51"/>
        <v>513971.37477920298</v>
      </c>
      <c r="AB154" s="19"/>
      <c r="AC154" s="19"/>
    </row>
    <row r="155" spans="1:38" ht="13" thickBot="1" x14ac:dyDescent="0.3">
      <c r="A155" s="34">
        <v>34</v>
      </c>
      <c r="B155" s="4">
        <v>3417</v>
      </c>
      <c r="C155" s="9" t="s">
        <v>165</v>
      </c>
      <c r="D155" s="9">
        <v>66.670658925876495</v>
      </c>
      <c r="E155" s="8">
        <v>7.0447157098977602</v>
      </c>
      <c r="F155" s="33">
        <v>836.99052574660004</v>
      </c>
      <c r="G155" s="8">
        <f t="shared" si="40"/>
        <v>73.715374635774253</v>
      </c>
      <c r="H155" s="8">
        <f t="shared" si="37"/>
        <v>83.699052574660016</v>
      </c>
      <c r="I155" s="9">
        <f t="shared" si="38"/>
        <v>737.15374635774253</v>
      </c>
      <c r="J155" s="4" t="str">
        <f t="shared" si="39"/>
        <v>Nei</v>
      </c>
      <c r="K155" s="4">
        <f t="shared" si="41"/>
        <v>1070</v>
      </c>
      <c r="L155" s="44">
        <f t="shared" si="42"/>
        <v>11279.189473019818</v>
      </c>
      <c r="M155" s="44">
        <f t="shared" si="43"/>
        <v>22558.378946039637</v>
      </c>
      <c r="N155" s="44">
        <f t="shared" si="44"/>
        <v>150257.73388883044</v>
      </c>
      <c r="O155" s="44">
        <f t="shared" si="45"/>
        <v>82661.472501571814</v>
      </c>
      <c r="P155" s="44">
        <f t="shared" si="46"/>
        <v>22558.378946039637</v>
      </c>
      <c r="Q155" s="44">
        <f t="shared" si="47"/>
        <v>18220.22914872432</v>
      </c>
      <c r="R155" s="44">
        <f t="shared" si="48"/>
        <v>30367.048581207204</v>
      </c>
      <c r="S155" s="44">
        <f t="shared" si="49"/>
        <v>450852.07711735158</v>
      </c>
      <c r="T155" s="7">
        <f t="shared" si="50"/>
        <v>788754.50860278448</v>
      </c>
      <c r="U155" s="7">
        <f t="shared" si="51"/>
        <v>788754.50860278448</v>
      </c>
      <c r="AB155" s="19"/>
      <c r="AC155" s="19"/>
    </row>
    <row r="156" spans="1:38" ht="13" thickBot="1" x14ac:dyDescent="0.3">
      <c r="A156" s="34">
        <v>34</v>
      </c>
      <c r="B156" s="4">
        <v>3418</v>
      </c>
      <c r="C156" s="9" t="s">
        <v>166</v>
      </c>
      <c r="D156" s="9">
        <v>105.35680463489901</v>
      </c>
      <c r="E156" s="8">
        <v>10.135846337070699</v>
      </c>
      <c r="F156" s="33">
        <v>1040.71098563193</v>
      </c>
      <c r="G156" s="8">
        <f t="shared" si="40"/>
        <v>115.49265097196971</v>
      </c>
      <c r="H156" s="8">
        <f t="shared" si="37"/>
        <v>104.071098563193</v>
      </c>
      <c r="I156" s="9">
        <f t="shared" si="38"/>
        <v>1040.71098563193</v>
      </c>
      <c r="J156" s="4" t="str">
        <f t="shared" si="39"/>
        <v>JA</v>
      </c>
      <c r="K156" s="4">
        <f t="shared" si="41"/>
        <v>1070</v>
      </c>
      <c r="L156" s="44">
        <f t="shared" si="42"/>
        <v>15923.918791154161</v>
      </c>
      <c r="M156" s="44">
        <f t="shared" si="43"/>
        <v>31847.837582308322</v>
      </c>
      <c r="N156" s="44">
        <f t="shared" si="44"/>
        <v>212133.32375628446</v>
      </c>
      <c r="O156" s="44">
        <f t="shared" si="45"/>
        <v>116701.16708482211</v>
      </c>
      <c r="P156" s="44">
        <f t="shared" si="46"/>
        <v>31847.837582308322</v>
      </c>
      <c r="Q156" s="44">
        <f t="shared" si="47"/>
        <v>25723.253431864414</v>
      </c>
      <c r="R156" s="44">
        <f t="shared" si="48"/>
        <v>42872.08905310736</v>
      </c>
      <c r="S156" s="44">
        <f t="shared" si="49"/>
        <v>636511.32734431594</v>
      </c>
      <c r="T156" s="7">
        <f t="shared" si="50"/>
        <v>1113560.7546261651</v>
      </c>
      <c r="U156" s="7">
        <f t="shared" si="51"/>
        <v>1113560.7546261651</v>
      </c>
      <c r="AB156" s="19"/>
      <c r="AC156" s="19"/>
    </row>
    <row r="157" spans="1:38" ht="13" thickBot="1" x14ac:dyDescent="0.3">
      <c r="A157" s="34">
        <v>34</v>
      </c>
      <c r="B157" s="4">
        <v>3419</v>
      </c>
      <c r="C157" s="9" t="s">
        <v>363</v>
      </c>
      <c r="D157" s="9">
        <v>51.520422521793002</v>
      </c>
      <c r="E157" s="8">
        <v>5.5233710079501099</v>
      </c>
      <c r="F157" s="33">
        <v>705.198518396606</v>
      </c>
      <c r="G157" s="8">
        <f t="shared" si="40"/>
        <v>57.043793529743112</v>
      </c>
      <c r="H157" s="8">
        <f t="shared" si="37"/>
        <v>70.519851839660603</v>
      </c>
      <c r="I157" s="9">
        <f t="shared" si="38"/>
        <v>570.43793529743107</v>
      </c>
      <c r="J157" s="4" t="str">
        <f t="shared" si="39"/>
        <v>Nei</v>
      </c>
      <c r="K157" s="4">
        <f t="shared" si="41"/>
        <v>1070</v>
      </c>
      <c r="L157" s="44">
        <f t="shared" si="42"/>
        <v>8728.2708479859921</v>
      </c>
      <c r="M157" s="44">
        <f t="shared" si="43"/>
        <v>17456.541695971984</v>
      </c>
      <c r="N157" s="44">
        <f t="shared" si="44"/>
        <v>116275.21654135185</v>
      </c>
      <c r="O157" s="44">
        <f t="shared" si="45"/>
        <v>63966.62831251273</v>
      </c>
      <c r="P157" s="44">
        <f t="shared" si="46"/>
        <v>17456.541695971984</v>
      </c>
      <c r="Q157" s="44">
        <f t="shared" si="47"/>
        <v>14099.514446746603</v>
      </c>
      <c r="R157" s="44">
        <f t="shared" si="48"/>
        <v>23499.190744577671</v>
      </c>
      <c r="S157" s="44">
        <f t="shared" si="49"/>
        <v>348886.68648313242</v>
      </c>
      <c r="T157" s="7">
        <f t="shared" si="50"/>
        <v>610368.59076825122</v>
      </c>
      <c r="U157" s="7">
        <f t="shared" si="51"/>
        <v>610368.59076825122</v>
      </c>
      <c r="AB157" s="19"/>
      <c r="AC157" s="19"/>
    </row>
    <row r="158" spans="1:38" ht="13" thickBot="1" x14ac:dyDescent="0.3">
      <c r="A158" s="34">
        <v>34</v>
      </c>
      <c r="B158" s="4">
        <v>3420</v>
      </c>
      <c r="C158" s="9" t="s">
        <v>167</v>
      </c>
      <c r="D158" s="9">
        <v>53.325005547889596</v>
      </c>
      <c r="E158" s="8">
        <v>16.876867366647001</v>
      </c>
      <c r="F158" s="33">
        <v>1229.23902081653</v>
      </c>
      <c r="G158" s="8">
        <f t="shared" si="40"/>
        <v>70.201872914536594</v>
      </c>
      <c r="H158" s="8">
        <f t="shared" si="37"/>
        <v>122.92390208165301</v>
      </c>
      <c r="I158" s="9">
        <f t="shared" si="38"/>
        <v>702.01872914536591</v>
      </c>
      <c r="J158" s="4" t="str">
        <f t="shared" si="39"/>
        <v>Nei</v>
      </c>
      <c r="K158" s="4">
        <f t="shared" si="41"/>
        <v>1070</v>
      </c>
      <c r="L158" s="44">
        <f t="shared" si="42"/>
        <v>10741.588574653244</v>
      </c>
      <c r="M158" s="44">
        <f t="shared" si="43"/>
        <v>21483.177149306488</v>
      </c>
      <c r="N158" s="44">
        <f t="shared" si="44"/>
        <v>143095.98765534567</v>
      </c>
      <c r="O158" s="44">
        <f t="shared" si="45"/>
        <v>78721.572211444756</v>
      </c>
      <c r="P158" s="44">
        <f t="shared" si="46"/>
        <v>21483.177149306488</v>
      </c>
      <c r="Q158" s="44">
        <f t="shared" si="47"/>
        <v>17351.796928286007</v>
      </c>
      <c r="R158" s="44">
        <f t="shared" si="48"/>
        <v>28919.661547143347</v>
      </c>
      <c r="S158" s="44">
        <f t="shared" si="49"/>
        <v>429363.0789700555</v>
      </c>
      <c r="T158" s="7">
        <f t="shared" si="50"/>
        <v>751160.0401855415</v>
      </c>
      <c r="U158" s="7">
        <f t="shared" si="51"/>
        <v>751160.0401855415</v>
      </c>
      <c r="AB158" s="19"/>
      <c r="AC158" s="19"/>
    </row>
    <row r="159" spans="1:38" s="15" customFormat="1" ht="13" thickBot="1" x14ac:dyDescent="0.3">
      <c r="A159" s="34">
        <v>34</v>
      </c>
      <c r="B159" s="4">
        <v>3421</v>
      </c>
      <c r="C159" s="9" t="s">
        <v>168</v>
      </c>
      <c r="D159" s="9">
        <v>32.4724838839321</v>
      </c>
      <c r="E159" s="8">
        <v>13.2960478772847</v>
      </c>
      <c r="F159" s="33">
        <v>2844.6211962970201</v>
      </c>
      <c r="G159" s="8">
        <f t="shared" si="40"/>
        <v>45.768531761216799</v>
      </c>
      <c r="H159" s="8">
        <f t="shared" si="37"/>
        <v>284.46211962970204</v>
      </c>
      <c r="I159" s="9">
        <f t="shared" si="38"/>
        <v>457.68531761216798</v>
      </c>
      <c r="J159" s="4" t="str">
        <f t="shared" si="39"/>
        <v>Nei</v>
      </c>
      <c r="K159" s="4">
        <f t="shared" si="41"/>
        <v>1070</v>
      </c>
      <c r="L159" s="44">
        <f t="shared" si="42"/>
        <v>7003.0430447837825</v>
      </c>
      <c r="M159" s="44">
        <f t="shared" si="43"/>
        <v>14006.086089567565</v>
      </c>
      <c r="N159" s="44">
        <f t="shared" si="44"/>
        <v>93292.286715476264</v>
      </c>
      <c r="O159" s="44">
        <f t="shared" si="45"/>
        <v>51323.000775758075</v>
      </c>
      <c r="P159" s="44">
        <f t="shared" si="46"/>
        <v>14006.086089567565</v>
      </c>
      <c r="Q159" s="44">
        <f t="shared" si="47"/>
        <v>11312.607995419956</v>
      </c>
      <c r="R159" s="44">
        <f t="shared" si="48"/>
        <v>18854.346659033261</v>
      </c>
      <c r="S159" s="44">
        <f t="shared" si="49"/>
        <v>279925.83247541328</v>
      </c>
      <c r="T159" s="7">
        <f t="shared" si="50"/>
        <v>489723.28984501975</v>
      </c>
      <c r="U159" s="7">
        <f t="shared" si="51"/>
        <v>489723.28984501975</v>
      </c>
      <c r="V159"/>
      <c r="W159" s="19"/>
      <c r="X159" s="19"/>
      <c r="Y159" s="24"/>
      <c r="Z159"/>
      <c r="AA159"/>
      <c r="AB159" s="19"/>
      <c r="AC159" s="19"/>
      <c r="AD159"/>
      <c r="AE159"/>
      <c r="AF159"/>
      <c r="AG159"/>
      <c r="AH159"/>
      <c r="AI159"/>
      <c r="AJ159"/>
      <c r="AK159"/>
      <c r="AL159"/>
    </row>
    <row r="160" spans="1:38" ht="13" thickBot="1" x14ac:dyDescent="0.3">
      <c r="A160" s="34">
        <v>34</v>
      </c>
      <c r="B160" s="4">
        <v>3422</v>
      </c>
      <c r="C160" s="9" t="s">
        <v>169</v>
      </c>
      <c r="D160" s="9">
        <v>23.2171523105267</v>
      </c>
      <c r="E160" s="8">
        <v>6.5710054271449598</v>
      </c>
      <c r="F160" s="33">
        <v>1282.1628887299801</v>
      </c>
      <c r="G160" s="8">
        <f t="shared" si="40"/>
        <v>29.788157737671661</v>
      </c>
      <c r="H160" s="8">
        <f t="shared" si="37"/>
        <v>128.21628887299801</v>
      </c>
      <c r="I160" s="9">
        <f t="shared" si="38"/>
        <v>297.88157737671662</v>
      </c>
      <c r="J160" s="4" t="str">
        <f t="shared" si="39"/>
        <v>Nei</v>
      </c>
      <c r="K160" s="4">
        <f t="shared" si="41"/>
        <v>1070</v>
      </c>
      <c r="L160" s="44">
        <f t="shared" si="42"/>
        <v>4557.8860154411414</v>
      </c>
      <c r="M160" s="44">
        <f t="shared" si="43"/>
        <v>9115.7720308822827</v>
      </c>
      <c r="N160" s="44">
        <f t="shared" si="44"/>
        <v>60718.691324583036</v>
      </c>
      <c r="O160" s="44">
        <f t="shared" si="45"/>
        <v>33403.248560715496</v>
      </c>
      <c r="P160" s="44">
        <f t="shared" si="46"/>
        <v>9115.7720308822827</v>
      </c>
      <c r="Q160" s="44">
        <f t="shared" si="47"/>
        <v>7362.7389480203046</v>
      </c>
      <c r="R160" s="44">
        <f t="shared" si="48"/>
        <v>12271.23158003384</v>
      </c>
      <c r="S160" s="44">
        <f t="shared" si="49"/>
        <v>182187.9473025284</v>
      </c>
      <c r="T160" s="7">
        <f t="shared" si="50"/>
        <v>318733.28779308678</v>
      </c>
      <c r="U160" s="7">
        <f t="shared" si="51"/>
        <v>318733.28779308678</v>
      </c>
      <c r="AB160" s="19"/>
      <c r="AC160" s="19"/>
    </row>
    <row r="161" spans="1:40" ht="13" thickBot="1" x14ac:dyDescent="0.3">
      <c r="A161" s="34">
        <v>34</v>
      </c>
      <c r="B161" s="4">
        <v>3423</v>
      </c>
      <c r="C161" s="9" t="s">
        <v>170</v>
      </c>
      <c r="D161" s="9">
        <v>24.685542249720303</v>
      </c>
      <c r="E161" s="8">
        <v>4.6261727686421903</v>
      </c>
      <c r="F161" s="33">
        <v>1818.2642042746202</v>
      </c>
      <c r="G161" s="8">
        <f t="shared" si="40"/>
        <v>29.311715018362491</v>
      </c>
      <c r="H161" s="8">
        <f t="shared" si="37"/>
        <v>181.82642042746204</v>
      </c>
      <c r="I161" s="9">
        <f t="shared" si="38"/>
        <v>293.11715018362491</v>
      </c>
      <c r="J161" s="4" t="str">
        <f t="shared" si="39"/>
        <v>Nei</v>
      </c>
      <c r="K161" s="4">
        <f t="shared" si="41"/>
        <v>1070</v>
      </c>
      <c r="L161" s="44">
        <f t="shared" si="42"/>
        <v>4484.9855149596451</v>
      </c>
      <c r="M161" s="44">
        <f t="shared" si="43"/>
        <v>8969.9710299192902</v>
      </c>
      <c r="N161" s="44">
        <f t="shared" si="44"/>
        <v>59747.534307679191</v>
      </c>
      <c r="O161" s="44">
        <f t="shared" si="45"/>
        <v>32868.984752990968</v>
      </c>
      <c r="P161" s="44">
        <f t="shared" si="46"/>
        <v>8969.9710299192902</v>
      </c>
      <c r="Q161" s="44">
        <f t="shared" si="47"/>
        <v>7244.9766010886569</v>
      </c>
      <c r="R161" s="44">
        <f t="shared" si="48"/>
        <v>12074.961001814429</v>
      </c>
      <c r="S161" s="44">
        <f t="shared" si="49"/>
        <v>179273.9664581072</v>
      </c>
      <c r="T161" s="7">
        <f t="shared" si="50"/>
        <v>313635.35069647868</v>
      </c>
      <c r="U161" s="7">
        <f t="shared" si="51"/>
        <v>313635.35069647868</v>
      </c>
      <c r="AB161" s="19"/>
      <c r="AC161" s="19"/>
    </row>
    <row r="162" spans="1:40" ht="13" thickBot="1" x14ac:dyDescent="0.3">
      <c r="A162" s="34">
        <v>34</v>
      </c>
      <c r="B162" s="4">
        <v>3424</v>
      </c>
      <c r="C162" s="9" t="s">
        <v>171</v>
      </c>
      <c r="D162" s="9">
        <v>24.362823677449303</v>
      </c>
      <c r="E162" s="8">
        <v>3.8408877660619902</v>
      </c>
      <c r="F162" s="33">
        <v>2085.4419176412302</v>
      </c>
      <c r="G162" s="8">
        <f t="shared" si="40"/>
        <v>28.203711443511292</v>
      </c>
      <c r="H162" s="8">
        <f t="shared" si="37"/>
        <v>208.54419176412304</v>
      </c>
      <c r="I162" s="9">
        <f t="shared" si="38"/>
        <v>282.03711443511293</v>
      </c>
      <c r="J162" s="4" t="str">
        <f t="shared" si="39"/>
        <v>Nei</v>
      </c>
      <c r="K162" s="4">
        <f t="shared" si="41"/>
        <v>1070</v>
      </c>
      <c r="L162" s="44">
        <f t="shared" si="42"/>
        <v>4315.449887971663</v>
      </c>
      <c r="M162" s="44">
        <f t="shared" si="43"/>
        <v>8630.8997759433259</v>
      </c>
      <c r="N162" s="44">
        <f t="shared" si="44"/>
        <v>57489.035220881247</v>
      </c>
      <c r="O162" s="44">
        <f t="shared" si="45"/>
        <v>31626.513864295826</v>
      </c>
      <c r="P162" s="44">
        <f t="shared" si="46"/>
        <v>8630.8997759433259</v>
      </c>
      <c r="Q162" s="44">
        <f t="shared" si="47"/>
        <v>6971.1113574926867</v>
      </c>
      <c r="R162" s="44">
        <f t="shared" si="48"/>
        <v>11618.518929154478</v>
      </c>
      <c r="S162" s="44">
        <f t="shared" si="49"/>
        <v>172497.28363388829</v>
      </c>
      <c r="T162" s="7">
        <f t="shared" si="50"/>
        <v>301779.71244557085</v>
      </c>
      <c r="U162" s="7">
        <f t="shared" si="51"/>
        <v>301779.71244557085</v>
      </c>
      <c r="AB162" s="19"/>
      <c r="AC162" s="19"/>
    </row>
    <row r="163" spans="1:40" ht="13" thickBot="1" x14ac:dyDescent="0.3">
      <c r="A163" s="34">
        <v>34</v>
      </c>
      <c r="B163" s="4">
        <v>3425</v>
      </c>
      <c r="C163" s="9" t="s">
        <v>172</v>
      </c>
      <c r="D163" s="9">
        <v>13.794103145199001</v>
      </c>
      <c r="E163" s="8">
        <v>2.6161663647362303</v>
      </c>
      <c r="F163" s="33">
        <v>1736.4927563613901</v>
      </c>
      <c r="G163" s="8">
        <f t="shared" si="40"/>
        <v>16.410269509935233</v>
      </c>
      <c r="H163" s="8">
        <f t="shared" si="37"/>
        <v>173.64927563613901</v>
      </c>
      <c r="I163" s="9">
        <f t="shared" si="38"/>
        <v>164.10269509935233</v>
      </c>
      <c r="J163" s="4" t="str">
        <f t="shared" si="39"/>
        <v>Nei</v>
      </c>
      <c r="K163" s="4">
        <f t="shared" si="41"/>
        <v>1320</v>
      </c>
      <c r="L163" s="44">
        <f t="shared" si="42"/>
        <v>3060.2</v>
      </c>
      <c r="M163" s="44">
        <f t="shared" si="43"/>
        <v>6120.4</v>
      </c>
      <c r="N163" s="44">
        <f t="shared" si="44"/>
        <v>40767</v>
      </c>
      <c r="O163" s="44">
        <f t="shared" si="45"/>
        <v>22427.200000000001</v>
      </c>
      <c r="P163" s="44">
        <f t="shared" si="46"/>
        <v>6120.4</v>
      </c>
      <c r="Q163" s="44">
        <f t="shared" si="47"/>
        <v>4943.3999999999996</v>
      </c>
      <c r="R163" s="44">
        <f t="shared" si="48"/>
        <v>8239</v>
      </c>
      <c r="S163" s="44">
        <f t="shared" si="49"/>
        <v>122322.4</v>
      </c>
      <c r="T163" s="7">
        <f t="shared" si="50"/>
        <v>216615.55753114508</v>
      </c>
      <c r="U163" s="7">
        <f t="shared" si="51"/>
        <v>214000</v>
      </c>
      <c r="AB163" s="19"/>
      <c r="AC163" s="19"/>
    </row>
    <row r="164" spans="1:40" ht="13" thickBot="1" x14ac:dyDescent="0.3">
      <c r="A164" s="34">
        <v>34</v>
      </c>
      <c r="B164" s="4">
        <v>3426</v>
      </c>
      <c r="C164" s="9" t="s">
        <v>173</v>
      </c>
      <c r="D164" s="9">
        <v>37.890395742899599</v>
      </c>
      <c r="E164" s="8">
        <v>2.31502988210887</v>
      </c>
      <c r="F164" s="33">
        <v>639.561677728988</v>
      </c>
      <c r="G164" s="8">
        <f t="shared" si="40"/>
        <v>40.205425625008466</v>
      </c>
      <c r="H164" s="8">
        <f t="shared" si="37"/>
        <v>63.956167772898802</v>
      </c>
      <c r="I164" s="9">
        <f t="shared" si="38"/>
        <v>402.05425625008468</v>
      </c>
      <c r="J164" s="4" t="str">
        <f t="shared" si="39"/>
        <v>Nei</v>
      </c>
      <c r="K164" s="4">
        <f t="shared" si="41"/>
        <v>1070</v>
      </c>
      <c r="L164" s="44">
        <f t="shared" si="42"/>
        <v>6151.8321748825456</v>
      </c>
      <c r="M164" s="44">
        <f t="shared" si="43"/>
        <v>12303.664349765091</v>
      </c>
      <c r="N164" s="44">
        <f t="shared" si="44"/>
        <v>81952.729322736006</v>
      </c>
      <c r="O164" s="44">
        <f t="shared" si="45"/>
        <v>45084.7560788595</v>
      </c>
      <c r="P164" s="44">
        <f t="shared" si="46"/>
        <v>12303.664349765091</v>
      </c>
      <c r="Q164" s="44">
        <f t="shared" si="47"/>
        <v>9937.5750517333418</v>
      </c>
      <c r="R164" s="44">
        <f t="shared" si="48"/>
        <v>16562.625086222237</v>
      </c>
      <c r="S164" s="44">
        <f t="shared" si="49"/>
        <v>245901.20777362678</v>
      </c>
      <c r="T164" s="7">
        <f t="shared" si="50"/>
        <v>430198.05418759061</v>
      </c>
      <c r="U164" s="7">
        <f t="shared" si="51"/>
        <v>430198.05418759061</v>
      </c>
      <c r="AB164" s="19"/>
      <c r="AC164" s="19"/>
    </row>
    <row r="165" spans="1:40" ht="13" thickBot="1" x14ac:dyDescent="0.3">
      <c r="A165" s="34">
        <v>34</v>
      </c>
      <c r="B165" s="4">
        <v>3427</v>
      </c>
      <c r="C165" s="9" t="s">
        <v>174</v>
      </c>
      <c r="D165" s="9">
        <v>65.668038542785695</v>
      </c>
      <c r="E165" s="8">
        <v>6.74555179272053</v>
      </c>
      <c r="F165" s="33">
        <v>1310.99565049903</v>
      </c>
      <c r="G165" s="8">
        <f t="shared" si="40"/>
        <v>72.413590335506228</v>
      </c>
      <c r="H165" s="8">
        <f t="shared" si="37"/>
        <v>131.09956504990302</v>
      </c>
      <c r="I165" s="9">
        <f t="shared" si="38"/>
        <v>724.13590335506228</v>
      </c>
      <c r="J165" s="4" t="str">
        <f t="shared" si="39"/>
        <v>Nei</v>
      </c>
      <c r="K165" s="4">
        <f t="shared" si="41"/>
        <v>1070</v>
      </c>
      <c r="L165" s="44">
        <f t="shared" si="42"/>
        <v>11080.003457235809</v>
      </c>
      <c r="M165" s="44">
        <f t="shared" si="43"/>
        <v>22160.006914471618</v>
      </c>
      <c r="N165" s="44">
        <f t="shared" si="44"/>
        <v>147604.24186037914</v>
      </c>
      <c r="O165" s="44">
        <f t="shared" si="45"/>
        <v>81201.703658623272</v>
      </c>
      <c r="P165" s="44">
        <f t="shared" si="46"/>
        <v>22160.006914471618</v>
      </c>
      <c r="Q165" s="44">
        <f t="shared" si="47"/>
        <v>17898.467123227074</v>
      </c>
      <c r="R165" s="44">
        <f t="shared" si="48"/>
        <v>29830.778538711791</v>
      </c>
      <c r="S165" s="44">
        <f t="shared" si="49"/>
        <v>442890.20812279638</v>
      </c>
      <c r="T165" s="7">
        <f t="shared" si="50"/>
        <v>774825.41658991668</v>
      </c>
      <c r="U165" s="7">
        <f t="shared" si="51"/>
        <v>774825.41658991668</v>
      </c>
      <c r="AB165" s="19"/>
      <c r="AC165" s="19"/>
    </row>
    <row r="166" spans="1:40" ht="13" thickBot="1" x14ac:dyDescent="0.3">
      <c r="A166" s="34">
        <v>34</v>
      </c>
      <c r="B166" s="4">
        <v>3428</v>
      </c>
      <c r="C166" s="9" t="s">
        <v>175</v>
      </c>
      <c r="D166" s="9">
        <v>32.691064393965796</v>
      </c>
      <c r="E166" s="8">
        <v>3.3917548438351899</v>
      </c>
      <c r="F166" s="33">
        <v>613.17901712236596</v>
      </c>
      <c r="G166" s="8">
        <f t="shared" si="40"/>
        <v>36.082819237800983</v>
      </c>
      <c r="H166" s="8">
        <f t="shared" si="37"/>
        <v>61.317901712236598</v>
      </c>
      <c r="I166" s="9">
        <f t="shared" si="38"/>
        <v>360.82819237800982</v>
      </c>
      <c r="J166" s="4" t="str">
        <f t="shared" si="39"/>
        <v>Nei</v>
      </c>
      <c r="K166" s="4">
        <f t="shared" si="41"/>
        <v>1070</v>
      </c>
      <c r="L166" s="44">
        <f t="shared" si="42"/>
        <v>5521.0321715759283</v>
      </c>
      <c r="M166" s="44">
        <f t="shared" si="43"/>
        <v>11042.064343151857</v>
      </c>
      <c r="N166" s="44">
        <f t="shared" si="44"/>
        <v>73549.414593371635</v>
      </c>
      <c r="O166" s="44">
        <f t="shared" si="45"/>
        <v>40461.83018050051</v>
      </c>
      <c r="P166" s="44">
        <f t="shared" si="46"/>
        <v>11042.064343151857</v>
      </c>
      <c r="Q166" s="44">
        <f t="shared" si="47"/>
        <v>8918.5904310072674</v>
      </c>
      <c r="R166" s="44">
        <f t="shared" si="48"/>
        <v>14864.317385012115</v>
      </c>
      <c r="S166" s="44">
        <f t="shared" si="49"/>
        <v>220686.85239669934</v>
      </c>
      <c r="T166" s="7">
        <f t="shared" si="50"/>
        <v>386086.1658444705</v>
      </c>
      <c r="U166" s="7">
        <f t="shared" si="51"/>
        <v>386086.1658444705</v>
      </c>
      <c r="AB166" s="19"/>
      <c r="AC166" s="19"/>
    </row>
    <row r="167" spans="1:40" ht="13" thickBot="1" x14ac:dyDescent="0.3">
      <c r="A167" s="34">
        <v>34</v>
      </c>
      <c r="B167" s="4">
        <v>3429</v>
      </c>
      <c r="C167" s="9" t="s">
        <v>176</v>
      </c>
      <c r="D167" s="9">
        <v>31.035133706752699</v>
      </c>
      <c r="E167" s="8">
        <v>2.54597408819911</v>
      </c>
      <c r="F167" s="33">
        <v>651.149697605798</v>
      </c>
      <c r="G167" s="8">
        <f t="shared" si="40"/>
        <v>33.581107794951812</v>
      </c>
      <c r="H167" s="8">
        <f t="shared" si="37"/>
        <v>65.114969760579797</v>
      </c>
      <c r="I167" s="9">
        <f t="shared" si="38"/>
        <v>335.81107794951811</v>
      </c>
      <c r="J167" s="4" t="str">
        <f t="shared" si="39"/>
        <v>Nei</v>
      </c>
      <c r="K167" s="4">
        <f t="shared" si="41"/>
        <v>1070</v>
      </c>
      <c r="L167" s="44">
        <f t="shared" si="42"/>
        <v>5138.2453037055766</v>
      </c>
      <c r="M167" s="44">
        <f t="shared" si="43"/>
        <v>10276.490607411153</v>
      </c>
      <c r="N167" s="44">
        <f t="shared" si="44"/>
        <v>68450.051073840019</v>
      </c>
      <c r="O167" s="44">
        <f t="shared" si="45"/>
        <v>37656.511036947159</v>
      </c>
      <c r="P167" s="44">
        <f t="shared" si="46"/>
        <v>10276.490607411153</v>
      </c>
      <c r="Q167" s="44">
        <f t="shared" si="47"/>
        <v>8300.2424136782374</v>
      </c>
      <c r="R167" s="44">
        <f t="shared" si="48"/>
        <v>13833.737356130398</v>
      </c>
      <c r="S167" s="44">
        <f t="shared" si="49"/>
        <v>205386.08500686067</v>
      </c>
      <c r="T167" s="7">
        <f t="shared" si="50"/>
        <v>359317.85340598435</v>
      </c>
      <c r="U167" s="7">
        <f t="shared" si="51"/>
        <v>359317.85340598435</v>
      </c>
      <c r="AB167" s="19"/>
      <c r="AC167" s="19"/>
    </row>
    <row r="168" spans="1:40" ht="13" thickBot="1" x14ac:dyDescent="0.3">
      <c r="A168" s="34">
        <v>34</v>
      </c>
      <c r="B168" s="4">
        <v>3430</v>
      </c>
      <c r="C168" s="9" t="s">
        <v>177</v>
      </c>
      <c r="D168" s="9">
        <v>33.663609043984799</v>
      </c>
      <c r="E168" s="8">
        <v>2.9248660103838899</v>
      </c>
      <c r="F168" s="33">
        <v>560.79820884862897</v>
      </c>
      <c r="G168" s="8">
        <f t="shared" si="40"/>
        <v>36.588475054368686</v>
      </c>
      <c r="H168" s="8">
        <f t="shared" si="37"/>
        <v>56.079820884862897</v>
      </c>
      <c r="I168" s="9">
        <f t="shared" si="38"/>
        <v>365.88475054368689</v>
      </c>
      <c r="J168" s="4" t="str">
        <f t="shared" si="39"/>
        <v>Nei</v>
      </c>
      <c r="K168" s="4">
        <f t="shared" si="41"/>
        <v>1070</v>
      </c>
      <c r="L168" s="44">
        <f t="shared" si="42"/>
        <v>5598.4025680689538</v>
      </c>
      <c r="M168" s="44">
        <f t="shared" si="43"/>
        <v>11196.805136137908</v>
      </c>
      <c r="N168" s="44">
        <f t="shared" si="44"/>
        <v>74580.118127072419</v>
      </c>
      <c r="O168" s="44">
        <f t="shared" si="45"/>
        <v>41028.852386966879</v>
      </c>
      <c r="P168" s="44">
        <f t="shared" si="46"/>
        <v>11196.805136137908</v>
      </c>
      <c r="Q168" s="44">
        <f t="shared" si="47"/>
        <v>9043.5733791883085</v>
      </c>
      <c r="R168" s="44">
        <f t="shared" si="48"/>
        <v>15072.622298647182</v>
      </c>
      <c r="S168" s="44">
        <f t="shared" si="49"/>
        <v>223779.50404952545</v>
      </c>
      <c r="T168" s="7">
        <f t="shared" si="50"/>
        <v>391496.683081745</v>
      </c>
      <c r="U168" s="7">
        <f t="shared" si="51"/>
        <v>391496.683081745</v>
      </c>
      <c r="AB168" s="19"/>
      <c r="AC168" s="19"/>
    </row>
    <row r="169" spans="1:40" ht="13" thickBot="1" x14ac:dyDescent="0.3">
      <c r="A169" s="34">
        <v>34</v>
      </c>
      <c r="B169" s="4">
        <v>3431</v>
      </c>
      <c r="C169" s="9" t="s">
        <v>178</v>
      </c>
      <c r="D169" s="9">
        <v>28.675213791561802</v>
      </c>
      <c r="E169" s="8">
        <v>3.5559196476500596</v>
      </c>
      <c r="F169" s="33">
        <v>733.51072544587009</v>
      </c>
      <c r="G169" s="8">
        <f t="shared" si="40"/>
        <v>32.23113343921186</v>
      </c>
      <c r="H169" s="8">
        <f t="shared" si="37"/>
        <v>73.351072544587012</v>
      </c>
      <c r="I169" s="9">
        <f t="shared" si="38"/>
        <v>322.31133439211862</v>
      </c>
      <c r="J169" s="4" t="str">
        <f t="shared" si="39"/>
        <v>Nei</v>
      </c>
      <c r="K169" s="4">
        <f t="shared" si="41"/>
        <v>1070</v>
      </c>
      <c r="L169" s="44">
        <f t="shared" si="42"/>
        <v>4931.685727533807</v>
      </c>
      <c r="M169" s="44">
        <f t="shared" si="43"/>
        <v>9863.3714550676141</v>
      </c>
      <c r="N169" s="44">
        <f t="shared" si="44"/>
        <v>65698.330845817502</v>
      </c>
      <c r="O169" s="44">
        <f t="shared" si="45"/>
        <v>36142.703793394619</v>
      </c>
      <c r="P169" s="44">
        <f t="shared" si="46"/>
        <v>9863.3714550676141</v>
      </c>
      <c r="Q169" s="44">
        <f t="shared" si="47"/>
        <v>7966.5692521699966</v>
      </c>
      <c r="R169" s="44">
        <f t="shared" si="48"/>
        <v>13277.615420283328</v>
      </c>
      <c r="S169" s="44">
        <f t="shared" si="49"/>
        <v>197129.47985023246</v>
      </c>
      <c r="T169" s="7">
        <f t="shared" si="50"/>
        <v>344873.12779956695</v>
      </c>
      <c r="U169" s="7">
        <f t="shared" si="51"/>
        <v>344873.12779956695</v>
      </c>
      <c r="AB169" s="19"/>
      <c r="AC169" s="19"/>
    </row>
    <row r="170" spans="1:40" ht="13" thickBot="1" x14ac:dyDescent="0.3">
      <c r="A170" s="34">
        <v>34</v>
      </c>
      <c r="B170" s="4">
        <v>3432</v>
      </c>
      <c r="C170" s="9" t="s">
        <v>179</v>
      </c>
      <c r="D170" s="9">
        <v>44.9407355618496</v>
      </c>
      <c r="E170" s="8">
        <v>4.4193629098957201</v>
      </c>
      <c r="F170" s="33">
        <v>824.45159786153692</v>
      </c>
      <c r="G170" s="8">
        <f t="shared" si="40"/>
        <v>49.360098471745317</v>
      </c>
      <c r="H170" s="8">
        <f t="shared" si="37"/>
        <v>82.445159786153695</v>
      </c>
      <c r="I170" s="9">
        <f t="shared" si="38"/>
        <v>493.60098471745317</v>
      </c>
      <c r="J170" s="4" t="str">
        <f t="shared" si="39"/>
        <v>Nei</v>
      </c>
      <c r="K170" s="4">
        <f t="shared" si="41"/>
        <v>1070</v>
      </c>
      <c r="L170" s="44">
        <f t="shared" si="42"/>
        <v>7552.5886671617509</v>
      </c>
      <c r="M170" s="44">
        <f t="shared" si="43"/>
        <v>15105.177334323502</v>
      </c>
      <c r="N170" s="44">
        <f t="shared" si="44"/>
        <v>100613.15671988206</v>
      </c>
      <c r="O170" s="44">
        <f t="shared" si="45"/>
        <v>55350.440022276329</v>
      </c>
      <c r="P170" s="44">
        <f t="shared" si="46"/>
        <v>15105.177334323502</v>
      </c>
      <c r="Q170" s="44">
        <f t="shared" si="47"/>
        <v>12200.335539261288</v>
      </c>
      <c r="R170" s="44">
        <f t="shared" si="48"/>
        <v>20333.892565435483</v>
      </c>
      <c r="S170" s="44">
        <f t="shared" si="49"/>
        <v>301892.28546501097</v>
      </c>
      <c r="T170" s="7">
        <f t="shared" si="50"/>
        <v>528153.05364767485</v>
      </c>
      <c r="U170" s="7">
        <f t="shared" si="51"/>
        <v>528153.05364767485</v>
      </c>
      <c r="AB170" s="19"/>
      <c r="AC170" s="19"/>
    </row>
    <row r="171" spans="1:40" ht="13" thickBot="1" x14ac:dyDescent="0.3">
      <c r="A171" s="34">
        <v>34</v>
      </c>
      <c r="B171" s="4">
        <v>3433</v>
      </c>
      <c r="C171" s="9" t="s">
        <v>180</v>
      </c>
      <c r="D171" s="9">
        <v>23.837083086671502</v>
      </c>
      <c r="E171" s="8">
        <v>3.0336878607128499</v>
      </c>
      <c r="F171" s="33">
        <v>628.65553469779695</v>
      </c>
      <c r="G171" s="8">
        <f t="shared" si="40"/>
        <v>26.870770947384351</v>
      </c>
      <c r="H171" s="8">
        <f t="shared" si="37"/>
        <v>62.865553469779698</v>
      </c>
      <c r="I171" s="9">
        <f t="shared" si="38"/>
        <v>268.70770947384352</v>
      </c>
      <c r="J171" s="4" t="str">
        <f t="shared" si="39"/>
        <v>Nei</v>
      </c>
      <c r="K171" s="4">
        <f t="shared" si="41"/>
        <v>1070</v>
      </c>
      <c r="L171" s="44">
        <f t="shared" si="42"/>
        <v>4111.4966626592795</v>
      </c>
      <c r="M171" s="44">
        <f t="shared" si="43"/>
        <v>8222.9933253185591</v>
      </c>
      <c r="N171" s="44">
        <f t="shared" si="44"/>
        <v>54772.035960600901</v>
      </c>
      <c r="O171" s="44">
        <f t="shared" si="45"/>
        <v>30131.807709558918</v>
      </c>
      <c r="P171" s="44">
        <f t="shared" si="46"/>
        <v>8222.9933253185591</v>
      </c>
      <c r="Q171" s="44">
        <f t="shared" si="47"/>
        <v>6641.6484550649902</v>
      </c>
      <c r="R171" s="44">
        <f t="shared" si="48"/>
        <v>11069.414091774985</v>
      </c>
      <c r="S171" s="44">
        <f t="shared" si="49"/>
        <v>164344.8596067164</v>
      </c>
      <c r="T171" s="7">
        <f t="shared" si="50"/>
        <v>287517.24913701258</v>
      </c>
      <c r="U171" s="7">
        <f t="shared" si="51"/>
        <v>287517.24913701258</v>
      </c>
      <c r="AB171" s="19"/>
      <c r="AC171" s="19"/>
    </row>
    <row r="172" spans="1:40" ht="13" thickBot="1" x14ac:dyDescent="0.3">
      <c r="A172" s="34">
        <v>34</v>
      </c>
      <c r="B172" s="4">
        <v>3434</v>
      </c>
      <c r="C172" s="9" t="s">
        <v>181</v>
      </c>
      <c r="D172" s="9">
        <v>25.2294662953942</v>
      </c>
      <c r="E172" s="8">
        <v>2.7723500173119504</v>
      </c>
      <c r="F172" s="33">
        <v>598.59559957721399</v>
      </c>
      <c r="G172" s="8">
        <f t="shared" si="40"/>
        <v>28.001816312706151</v>
      </c>
      <c r="H172" s="8">
        <f t="shared" si="37"/>
        <v>59.859559957721402</v>
      </c>
      <c r="I172" s="9">
        <f t="shared" si="38"/>
        <v>280.01816312706148</v>
      </c>
      <c r="J172" s="4" t="str">
        <f t="shared" si="39"/>
        <v>Nei</v>
      </c>
      <c r="K172" s="4">
        <f t="shared" si="41"/>
        <v>1070</v>
      </c>
      <c r="L172" s="44">
        <f t="shared" si="42"/>
        <v>4284.5579140071677</v>
      </c>
      <c r="M172" s="44">
        <f t="shared" si="43"/>
        <v>8569.1158280143354</v>
      </c>
      <c r="N172" s="44">
        <f t="shared" si="44"/>
        <v>57077.502281004578</v>
      </c>
      <c r="O172" s="44">
        <f t="shared" si="45"/>
        <v>31400.116740416168</v>
      </c>
      <c r="P172" s="44">
        <f t="shared" si="46"/>
        <v>8569.1158280143354</v>
      </c>
      <c r="Q172" s="44">
        <f t="shared" si="47"/>
        <v>6921.2089380115785</v>
      </c>
      <c r="R172" s="44">
        <f t="shared" si="48"/>
        <v>11535.348230019297</v>
      </c>
      <c r="S172" s="44">
        <f t="shared" si="49"/>
        <v>171262.46878646832</v>
      </c>
      <c r="T172" s="7">
        <f t="shared" si="50"/>
        <v>299619.4345459558</v>
      </c>
      <c r="U172" s="7">
        <f t="shared" si="51"/>
        <v>299619.4345459558</v>
      </c>
      <c r="AB172" s="19"/>
      <c r="AC172" s="19"/>
    </row>
    <row r="173" spans="1:40" ht="13" thickBot="1" x14ac:dyDescent="0.3">
      <c r="A173" s="34">
        <v>34</v>
      </c>
      <c r="B173" s="4">
        <v>3435</v>
      </c>
      <c r="C173" s="9" t="s">
        <v>182</v>
      </c>
      <c r="D173" s="9">
        <v>40.198940760840401</v>
      </c>
      <c r="E173" s="8">
        <v>4.1256742162606299</v>
      </c>
      <c r="F173" s="33">
        <v>651.323110526861</v>
      </c>
      <c r="G173" s="8">
        <f t="shared" si="40"/>
        <v>44.324614977101028</v>
      </c>
      <c r="H173" s="8">
        <f t="shared" si="37"/>
        <v>65.132311052686106</v>
      </c>
      <c r="I173" s="9">
        <f t="shared" si="38"/>
        <v>443.24614977101027</v>
      </c>
      <c r="J173" s="4" t="str">
        <f t="shared" si="39"/>
        <v>Nei</v>
      </c>
      <c r="K173" s="4">
        <f t="shared" si="41"/>
        <v>1070</v>
      </c>
      <c r="L173" s="44">
        <f t="shared" si="42"/>
        <v>6782.1093376462286</v>
      </c>
      <c r="M173" s="44">
        <f t="shared" si="43"/>
        <v>13564.218675292457</v>
      </c>
      <c r="N173" s="44">
        <f t="shared" si="44"/>
        <v>90349.078938573875</v>
      </c>
      <c r="O173" s="44">
        <f t="shared" si="45"/>
        <v>49703.850250722011</v>
      </c>
      <c r="P173" s="44">
        <f t="shared" si="46"/>
        <v>13564.218675292457</v>
      </c>
      <c r="Q173" s="44">
        <f t="shared" si="47"/>
        <v>10955.71508389006</v>
      </c>
      <c r="R173" s="44">
        <f t="shared" si="48"/>
        <v>18259.525139816767</v>
      </c>
      <c r="S173" s="44">
        <f t="shared" si="49"/>
        <v>271094.66415374714</v>
      </c>
      <c r="T173" s="7">
        <f t="shared" si="50"/>
        <v>474273.38025498099</v>
      </c>
      <c r="U173" s="7">
        <f t="shared" si="51"/>
        <v>474273.38025498099</v>
      </c>
      <c r="AB173" s="19"/>
      <c r="AC173" s="19"/>
    </row>
    <row r="174" spans="1:40" s="15" customFormat="1" ht="13" thickBot="1" x14ac:dyDescent="0.3">
      <c r="A174" s="34">
        <v>34</v>
      </c>
      <c r="B174" s="4">
        <v>3436</v>
      </c>
      <c r="C174" s="9" t="s">
        <v>183</v>
      </c>
      <c r="D174" s="9">
        <v>46.050746707014504</v>
      </c>
      <c r="E174" s="8">
        <v>5.1177641897905701</v>
      </c>
      <c r="F174" s="33">
        <v>964.55371104253607</v>
      </c>
      <c r="G174" s="8">
        <f t="shared" si="40"/>
        <v>51.168510896805074</v>
      </c>
      <c r="H174" s="8">
        <f t="shared" si="37"/>
        <v>96.455371104253615</v>
      </c>
      <c r="I174" s="9">
        <f t="shared" si="38"/>
        <v>511.68510896805071</v>
      </c>
      <c r="J174" s="4" t="str">
        <f t="shared" si="39"/>
        <v>Nei</v>
      </c>
      <c r="K174" s="4">
        <f t="shared" si="41"/>
        <v>1070</v>
      </c>
      <c r="L174" s="44">
        <f t="shared" si="42"/>
        <v>7829.2938523201447</v>
      </c>
      <c r="M174" s="44">
        <f t="shared" si="43"/>
        <v>15658.587704640289</v>
      </c>
      <c r="N174" s="44">
        <f t="shared" si="44"/>
        <v>104299.33418650263</v>
      </c>
      <c r="O174" s="44">
        <f t="shared" si="45"/>
        <v>57378.321379241344</v>
      </c>
      <c r="P174" s="44">
        <f t="shared" si="46"/>
        <v>15658.587704640289</v>
      </c>
      <c r="Q174" s="44">
        <f t="shared" si="47"/>
        <v>12647.32083836331</v>
      </c>
      <c r="R174" s="44">
        <f t="shared" si="48"/>
        <v>21078.868063938851</v>
      </c>
      <c r="S174" s="44">
        <f t="shared" si="49"/>
        <v>312952.75286616746</v>
      </c>
      <c r="T174" s="7">
        <f t="shared" si="50"/>
        <v>547503.06659581431</v>
      </c>
      <c r="U174" s="7">
        <f t="shared" si="51"/>
        <v>547503.06659581431</v>
      </c>
      <c r="V174"/>
      <c r="W174" s="19"/>
      <c r="X174" s="19"/>
      <c r="Y174" s="24"/>
      <c r="Z174"/>
      <c r="AA174"/>
      <c r="AB174" s="19"/>
      <c r="AC174" s="19"/>
      <c r="AD174"/>
      <c r="AE174"/>
      <c r="AF174"/>
      <c r="AG174"/>
      <c r="AH174"/>
      <c r="AI174"/>
      <c r="AJ174"/>
      <c r="AK174"/>
      <c r="AL174"/>
      <c r="AM174"/>
      <c r="AN174"/>
    </row>
    <row r="175" spans="1:40" ht="13" thickBot="1" x14ac:dyDescent="0.3">
      <c r="A175" s="34">
        <v>34</v>
      </c>
      <c r="B175" s="4">
        <v>3437</v>
      </c>
      <c r="C175" s="9" t="s">
        <v>184</v>
      </c>
      <c r="D175" s="9">
        <v>39.138758999589101</v>
      </c>
      <c r="E175" s="8">
        <v>5.2498919838623204</v>
      </c>
      <c r="F175" s="33">
        <v>628.76749472737902</v>
      </c>
      <c r="G175" s="8">
        <f t="shared" si="40"/>
        <v>44.38865098345142</v>
      </c>
      <c r="H175" s="8">
        <f t="shared" si="37"/>
        <v>62.876749472737906</v>
      </c>
      <c r="I175" s="9">
        <f t="shared" si="38"/>
        <v>443.88650983451419</v>
      </c>
      <c r="J175" s="4" t="str">
        <f t="shared" si="39"/>
        <v>Nei</v>
      </c>
      <c r="K175" s="4">
        <f t="shared" si="41"/>
        <v>1070</v>
      </c>
      <c r="L175" s="44">
        <f t="shared" si="42"/>
        <v>6791.9074869779015</v>
      </c>
      <c r="M175" s="44">
        <f t="shared" si="43"/>
        <v>13583.814973955803</v>
      </c>
      <c r="N175" s="44">
        <f t="shared" si="44"/>
        <v>90479.606732118205</v>
      </c>
      <c r="O175" s="44">
        <f t="shared" si="45"/>
        <v>49775.657666803083</v>
      </c>
      <c r="P175" s="44">
        <f t="shared" si="46"/>
        <v>13583.814973955803</v>
      </c>
      <c r="Q175" s="44">
        <f t="shared" si="47"/>
        <v>10971.542863579687</v>
      </c>
      <c r="R175" s="44">
        <f t="shared" si="48"/>
        <v>18285.90477263281</v>
      </c>
      <c r="S175" s="44">
        <f t="shared" si="49"/>
        <v>271486.31605290691</v>
      </c>
      <c r="T175" s="7">
        <f t="shared" si="50"/>
        <v>474958.56552293018</v>
      </c>
      <c r="U175" s="7">
        <f t="shared" si="51"/>
        <v>474958.56552293018</v>
      </c>
      <c r="AB175" s="19"/>
      <c r="AC175" s="19"/>
    </row>
    <row r="176" spans="1:40" ht="13" thickBot="1" x14ac:dyDescent="0.3">
      <c r="A176" s="34">
        <v>34</v>
      </c>
      <c r="B176" s="4">
        <v>3438</v>
      </c>
      <c r="C176" s="9" t="s">
        <v>185</v>
      </c>
      <c r="D176" s="9">
        <v>38.6632134878556</v>
      </c>
      <c r="E176" s="8">
        <v>4.2386474211067497</v>
      </c>
      <c r="F176" s="33">
        <v>659.51431558170293</v>
      </c>
      <c r="G176" s="8">
        <f t="shared" si="40"/>
        <v>42.901860908962348</v>
      </c>
      <c r="H176" s="8">
        <f t="shared" si="37"/>
        <v>65.951431558170299</v>
      </c>
      <c r="I176" s="9">
        <f t="shared" si="38"/>
        <v>429.01860908962351</v>
      </c>
      <c r="J176" s="4" t="str">
        <f t="shared" si="39"/>
        <v>Nei</v>
      </c>
      <c r="K176" s="4">
        <f t="shared" si="41"/>
        <v>1070</v>
      </c>
      <c r="L176" s="44">
        <f t="shared" si="42"/>
        <v>6564.4137376803292</v>
      </c>
      <c r="M176" s="44">
        <f t="shared" si="43"/>
        <v>13128.827475360658</v>
      </c>
      <c r="N176" s="44">
        <f t="shared" si="44"/>
        <v>87449.008183783415</v>
      </c>
      <c r="O176" s="44">
        <f t="shared" si="45"/>
        <v>48108.430748874023</v>
      </c>
      <c r="P176" s="44">
        <f t="shared" si="46"/>
        <v>13128.827475360658</v>
      </c>
      <c r="Q176" s="44">
        <f t="shared" si="47"/>
        <v>10604.052960868225</v>
      </c>
      <c r="R176" s="44">
        <f t="shared" si="48"/>
        <v>17673.42160144704</v>
      </c>
      <c r="S176" s="44">
        <f t="shared" si="49"/>
        <v>262392.92954252282</v>
      </c>
      <c r="T176" s="7">
        <f t="shared" si="50"/>
        <v>459049.91172589717</v>
      </c>
      <c r="U176" s="7">
        <f t="shared" si="51"/>
        <v>459049.91172589717</v>
      </c>
      <c r="AB176" s="19"/>
      <c r="AC176" s="19"/>
    </row>
    <row r="177" spans="1:29" ht="13" thickBot="1" x14ac:dyDescent="0.3">
      <c r="A177" s="34">
        <v>34</v>
      </c>
      <c r="B177" s="4">
        <v>3439</v>
      </c>
      <c r="C177" s="9" t="s">
        <v>186</v>
      </c>
      <c r="D177" s="9">
        <v>50.701621287908004</v>
      </c>
      <c r="E177" s="8">
        <v>5.7496478790698102</v>
      </c>
      <c r="F177" s="33">
        <v>1009.77632952376</v>
      </c>
      <c r="G177" s="8">
        <f t="shared" si="40"/>
        <v>56.451269166977816</v>
      </c>
      <c r="H177" s="8">
        <f t="shared" si="37"/>
        <v>100.977632952376</v>
      </c>
      <c r="I177" s="9">
        <f t="shared" si="38"/>
        <v>564.51269166977818</v>
      </c>
      <c r="J177" s="4" t="str">
        <f t="shared" si="39"/>
        <v>Nei</v>
      </c>
      <c r="K177" s="4">
        <f t="shared" si="41"/>
        <v>1070</v>
      </c>
      <c r="L177" s="44">
        <f t="shared" si="42"/>
        <v>8637.6086952392761</v>
      </c>
      <c r="M177" s="44">
        <f t="shared" si="43"/>
        <v>17275.217390478552</v>
      </c>
      <c r="N177" s="44">
        <f t="shared" si="44"/>
        <v>115067.44450650924</v>
      </c>
      <c r="O177" s="44">
        <f t="shared" si="45"/>
        <v>63302.195193082247</v>
      </c>
      <c r="P177" s="44">
        <f t="shared" si="46"/>
        <v>17275.217390478552</v>
      </c>
      <c r="Q177" s="44">
        <f t="shared" si="47"/>
        <v>13953.060200001906</v>
      </c>
      <c r="R177" s="44">
        <f t="shared" si="48"/>
        <v>23255.100333336512</v>
      </c>
      <c r="S177" s="44">
        <f t="shared" si="49"/>
        <v>345262.73637753638</v>
      </c>
      <c r="T177" s="7">
        <f t="shared" si="50"/>
        <v>604028.58008666267</v>
      </c>
      <c r="U177" s="7">
        <f t="shared" si="51"/>
        <v>604028.58008666267</v>
      </c>
      <c r="AB177" s="19"/>
      <c r="AC177" s="19"/>
    </row>
    <row r="178" spans="1:29" ht="13" thickBot="1" x14ac:dyDescent="0.3">
      <c r="A178" s="34">
        <v>34</v>
      </c>
      <c r="B178" s="4">
        <v>3440</v>
      </c>
      <c r="C178" s="9" t="s">
        <v>187</v>
      </c>
      <c r="D178" s="9">
        <v>35.231487741535901</v>
      </c>
      <c r="E178" s="8">
        <v>8.6296823119295709</v>
      </c>
      <c r="F178" s="33">
        <v>601.78857547356995</v>
      </c>
      <c r="G178" s="8">
        <f t="shared" si="40"/>
        <v>43.861170053465472</v>
      </c>
      <c r="H178" s="8">
        <f t="shared" si="37"/>
        <v>60.178857547356998</v>
      </c>
      <c r="I178" s="9">
        <f t="shared" si="38"/>
        <v>438.61170053465469</v>
      </c>
      <c r="J178" s="4" t="str">
        <f t="shared" si="39"/>
        <v>Nei</v>
      </c>
      <c r="K178" s="4">
        <f t="shared" si="41"/>
        <v>1070</v>
      </c>
      <c r="L178" s="44">
        <f t="shared" si="42"/>
        <v>6711.1976298807513</v>
      </c>
      <c r="M178" s="44">
        <f t="shared" si="43"/>
        <v>13422.395259761503</v>
      </c>
      <c r="N178" s="44">
        <f t="shared" si="44"/>
        <v>89404.415978481338</v>
      </c>
      <c r="O178" s="44">
        <f t="shared" si="45"/>
        <v>49184.161651154041</v>
      </c>
      <c r="P178" s="44">
        <f t="shared" si="46"/>
        <v>13422.395259761503</v>
      </c>
      <c r="Q178" s="44">
        <f t="shared" si="47"/>
        <v>10841.165402115059</v>
      </c>
      <c r="R178" s="44">
        <f t="shared" si="48"/>
        <v>18068.6090035251</v>
      </c>
      <c r="S178" s="44">
        <f t="shared" si="49"/>
        <v>268260.17938740121</v>
      </c>
      <c r="T178" s="7">
        <f t="shared" si="50"/>
        <v>469314.51957208052</v>
      </c>
      <c r="U178" s="7">
        <f t="shared" si="51"/>
        <v>469314.51957208052</v>
      </c>
      <c r="AB178" s="19"/>
      <c r="AC178" s="19"/>
    </row>
    <row r="179" spans="1:29" ht="13" thickBot="1" x14ac:dyDescent="0.3">
      <c r="A179" s="34">
        <v>34</v>
      </c>
      <c r="B179" s="4">
        <v>3441</v>
      </c>
      <c r="C179" s="9" t="s">
        <v>188</v>
      </c>
      <c r="D179" s="9">
        <v>69.791231806707202</v>
      </c>
      <c r="E179" s="8">
        <v>9.1613517865814202</v>
      </c>
      <c r="F179" s="33">
        <v>1111.3791217257801</v>
      </c>
      <c r="G179" s="8">
        <f t="shared" si="40"/>
        <v>78.952583593288622</v>
      </c>
      <c r="H179" s="8">
        <f t="shared" si="37"/>
        <v>111.13791217257801</v>
      </c>
      <c r="I179" s="9">
        <f t="shared" si="38"/>
        <v>789.52583593288625</v>
      </c>
      <c r="J179" s="4" t="str">
        <f t="shared" si="39"/>
        <v>Nei</v>
      </c>
      <c r="K179" s="4">
        <f t="shared" si="41"/>
        <v>1070</v>
      </c>
      <c r="L179" s="44">
        <f t="shared" si="42"/>
        <v>12080.534815609091</v>
      </c>
      <c r="M179" s="44">
        <f t="shared" si="43"/>
        <v>24161.069631218183</v>
      </c>
      <c r="N179" s="44">
        <f t="shared" si="44"/>
        <v>160932.99876737988</v>
      </c>
      <c r="O179" s="44">
        <f t="shared" si="45"/>
        <v>88534.26913817013</v>
      </c>
      <c r="P179" s="44">
        <f t="shared" si="46"/>
        <v>24161.069631218183</v>
      </c>
      <c r="Q179" s="44">
        <f t="shared" si="47"/>
        <v>19514.710086753148</v>
      </c>
      <c r="R179" s="44">
        <f t="shared" si="48"/>
        <v>32524.516811255246</v>
      </c>
      <c r="S179" s="44">
        <f t="shared" si="49"/>
        <v>482883.47556658438</v>
      </c>
      <c r="T179" s="7">
        <f t="shared" si="50"/>
        <v>844792.64444818825</v>
      </c>
      <c r="U179" s="7">
        <f t="shared" si="51"/>
        <v>844792.64444818825</v>
      </c>
      <c r="AB179" s="19"/>
      <c r="AC179" s="19"/>
    </row>
    <row r="180" spans="1:29" ht="13" thickBot="1" x14ac:dyDescent="0.3">
      <c r="A180" s="34">
        <v>34</v>
      </c>
      <c r="B180" s="4">
        <v>3442</v>
      </c>
      <c r="C180" s="9" t="s">
        <v>189</v>
      </c>
      <c r="D180" s="9">
        <v>117.70319549234</v>
      </c>
      <c r="E180" s="8">
        <v>15.5757819388093</v>
      </c>
      <c r="F180" s="33">
        <v>562.82272992409798</v>
      </c>
      <c r="G180" s="8">
        <f t="shared" si="40"/>
        <v>133.27897743114931</v>
      </c>
      <c r="H180" s="8">
        <f t="shared" si="37"/>
        <v>56.282272992409801</v>
      </c>
      <c r="I180" s="9">
        <f t="shared" si="38"/>
        <v>562.82272992409798</v>
      </c>
      <c r="J180" s="4" t="str">
        <f t="shared" si="39"/>
        <v>JA</v>
      </c>
      <c r="K180" s="4">
        <f t="shared" si="41"/>
        <v>1070</v>
      </c>
      <c r="L180" s="44">
        <f t="shared" si="42"/>
        <v>8611.7505905686248</v>
      </c>
      <c r="M180" s="44">
        <f t="shared" si="43"/>
        <v>17223.50118113725</v>
      </c>
      <c r="N180" s="44">
        <f t="shared" si="44"/>
        <v>114722.97115407852</v>
      </c>
      <c r="O180" s="44">
        <f t="shared" si="45"/>
        <v>63112.689642768659</v>
      </c>
      <c r="P180" s="44">
        <f t="shared" si="46"/>
        <v>17223.50118113725</v>
      </c>
      <c r="Q180" s="44">
        <f t="shared" si="47"/>
        <v>13911.289415533931</v>
      </c>
      <c r="R180" s="44">
        <f t="shared" si="48"/>
        <v>23185.482359223217</v>
      </c>
      <c r="S180" s="44">
        <f t="shared" si="49"/>
        <v>344229.13549433742</v>
      </c>
      <c r="T180" s="7">
        <f t="shared" si="50"/>
        <v>602220.32101878489</v>
      </c>
      <c r="U180" s="7">
        <f t="shared" si="51"/>
        <v>602220.32101878489</v>
      </c>
      <c r="AB180" s="19"/>
      <c r="AC180" s="19"/>
    </row>
    <row r="181" spans="1:29" ht="13" thickBot="1" x14ac:dyDescent="0.3">
      <c r="A181" s="34">
        <v>34</v>
      </c>
      <c r="B181" s="4">
        <v>3443</v>
      </c>
      <c r="C181" s="9" t="s">
        <v>190</v>
      </c>
      <c r="D181" s="9">
        <v>58.5943578510065</v>
      </c>
      <c r="E181" s="8">
        <v>11.4989072585385</v>
      </c>
      <c r="F181" s="33">
        <v>250.80524658053201</v>
      </c>
      <c r="G181" s="8">
        <f t="shared" si="40"/>
        <v>70.093265109545001</v>
      </c>
      <c r="H181" s="8">
        <f t="shared" si="37"/>
        <v>25.080524658053204</v>
      </c>
      <c r="I181" s="9">
        <f t="shared" si="38"/>
        <v>250.80524658053201</v>
      </c>
      <c r="J181" s="4" t="str">
        <f t="shared" si="39"/>
        <v>JA</v>
      </c>
      <c r="K181" s="4">
        <f t="shared" si="41"/>
        <v>1070</v>
      </c>
      <c r="L181" s="44">
        <f t="shared" si="42"/>
        <v>3837.5710779287206</v>
      </c>
      <c r="M181" s="44">
        <f t="shared" si="43"/>
        <v>7675.1421558574411</v>
      </c>
      <c r="N181" s="44">
        <f t="shared" si="44"/>
        <v>51122.887436742749</v>
      </c>
      <c r="O181" s="44">
        <f t="shared" si="45"/>
        <v>28124.297130554543</v>
      </c>
      <c r="P181" s="44">
        <f t="shared" si="46"/>
        <v>7675.1421558574411</v>
      </c>
      <c r="Q181" s="44">
        <f t="shared" si="47"/>
        <v>6199.1532797310101</v>
      </c>
      <c r="R181" s="44">
        <f t="shared" si="48"/>
        <v>10331.922132885018</v>
      </c>
      <c r="S181" s="44">
        <f t="shared" si="49"/>
        <v>153395.49847161237</v>
      </c>
      <c r="T181" s="7">
        <f t="shared" si="50"/>
        <v>268361.61384116928</v>
      </c>
      <c r="U181" s="7">
        <f t="shared" si="51"/>
        <v>268361.61384116928</v>
      </c>
      <c r="AB181" s="19"/>
      <c r="AC181" s="19"/>
    </row>
    <row r="182" spans="1:29" ht="13" thickBot="1" x14ac:dyDescent="0.3">
      <c r="A182" s="34">
        <v>34</v>
      </c>
      <c r="B182" s="4">
        <v>3446</v>
      </c>
      <c r="C182" s="9" t="s">
        <v>191</v>
      </c>
      <c r="D182" s="9">
        <v>80.416570919515891</v>
      </c>
      <c r="E182" s="8">
        <v>12.9647616069848</v>
      </c>
      <c r="F182" s="33">
        <v>757.17834578900806</v>
      </c>
      <c r="G182" s="8">
        <f t="shared" si="40"/>
        <v>93.381332526500685</v>
      </c>
      <c r="H182" s="8">
        <f t="shared" si="37"/>
        <v>75.717834578900806</v>
      </c>
      <c r="I182" s="9">
        <f t="shared" si="38"/>
        <v>757.17834578900806</v>
      </c>
      <c r="J182" s="4" t="str">
        <f t="shared" si="39"/>
        <v>JA</v>
      </c>
      <c r="K182" s="4">
        <f t="shared" si="41"/>
        <v>1070</v>
      </c>
      <c r="L182" s="44">
        <f t="shared" si="42"/>
        <v>11585.585868917613</v>
      </c>
      <c r="M182" s="44">
        <f t="shared" si="43"/>
        <v>23171.171737835226</v>
      </c>
      <c r="N182" s="44">
        <f t="shared" si="44"/>
        <v>154339.44811390247</v>
      </c>
      <c r="O182" s="44">
        <f t="shared" si="45"/>
        <v>84906.950983396222</v>
      </c>
      <c r="P182" s="44">
        <f t="shared" si="46"/>
        <v>23171.171737835226</v>
      </c>
      <c r="Q182" s="44">
        <f t="shared" si="47"/>
        <v>18715.177172866912</v>
      </c>
      <c r="R182" s="44">
        <f t="shared" si="48"/>
        <v>31191.961954778188</v>
      </c>
      <c r="S182" s="44">
        <f t="shared" si="49"/>
        <v>463099.36242470681</v>
      </c>
      <c r="T182" s="7">
        <f t="shared" si="50"/>
        <v>810180.82999423868</v>
      </c>
      <c r="U182" s="7">
        <f t="shared" si="51"/>
        <v>810180.82999423868</v>
      </c>
      <c r="AB182" s="19"/>
      <c r="AC182" s="19"/>
    </row>
    <row r="183" spans="1:29" ht="13" thickBot="1" x14ac:dyDescent="0.3">
      <c r="A183" s="34">
        <v>34</v>
      </c>
      <c r="B183" s="4">
        <v>3447</v>
      </c>
      <c r="C183" s="9" t="s">
        <v>192</v>
      </c>
      <c r="D183" s="9">
        <v>29.006505690341402</v>
      </c>
      <c r="E183" s="8">
        <v>6.2418224776883795</v>
      </c>
      <c r="F183" s="33">
        <v>728.96635441096396</v>
      </c>
      <c r="G183" s="8">
        <f t="shared" si="40"/>
        <v>35.248328168029779</v>
      </c>
      <c r="H183" s="8">
        <f t="shared" si="37"/>
        <v>72.896635441096393</v>
      </c>
      <c r="I183" s="9">
        <f t="shared" si="38"/>
        <v>352.48328168029781</v>
      </c>
      <c r="J183" s="4" t="str">
        <f t="shared" si="39"/>
        <v>Nei</v>
      </c>
      <c r="K183" s="4">
        <f t="shared" si="41"/>
        <v>1070</v>
      </c>
      <c r="L183" s="44">
        <f t="shared" si="42"/>
        <v>5393.346692990237</v>
      </c>
      <c r="M183" s="44">
        <f t="shared" si="43"/>
        <v>10786.693385980474</v>
      </c>
      <c r="N183" s="44">
        <f t="shared" si="44"/>
        <v>71848.429721303502</v>
      </c>
      <c r="O183" s="44">
        <f t="shared" si="45"/>
        <v>39526.065274501874</v>
      </c>
      <c r="P183" s="44">
        <f t="shared" si="46"/>
        <v>10786.693385980474</v>
      </c>
      <c r="Q183" s="44">
        <f t="shared" si="47"/>
        <v>8712.3292732919199</v>
      </c>
      <c r="R183" s="44">
        <f t="shared" si="48"/>
        <v>14520.548788819868</v>
      </c>
      <c r="S183" s="44">
        <f t="shared" si="49"/>
        <v>215583.0048750503</v>
      </c>
      <c r="T183" s="7">
        <f t="shared" si="50"/>
        <v>377157.11139791866</v>
      </c>
      <c r="U183" s="7">
        <f t="shared" si="51"/>
        <v>377157.11139791866</v>
      </c>
      <c r="AB183" s="19"/>
      <c r="AC183" s="19"/>
    </row>
    <row r="184" spans="1:29" ht="13" thickBot="1" x14ac:dyDescent="0.3">
      <c r="A184" s="34">
        <v>34</v>
      </c>
      <c r="B184" s="4">
        <v>3448</v>
      </c>
      <c r="C184" s="9" t="s">
        <v>193</v>
      </c>
      <c r="D184" s="9">
        <v>46.549604445953598</v>
      </c>
      <c r="E184" s="8">
        <v>7.8150025528113005</v>
      </c>
      <c r="F184" s="33">
        <v>956.29332456453801</v>
      </c>
      <c r="G184" s="8">
        <f t="shared" si="40"/>
        <v>54.364606998764899</v>
      </c>
      <c r="H184" s="8">
        <f t="shared" si="37"/>
        <v>95.62933245645381</v>
      </c>
      <c r="I184" s="9">
        <f t="shared" si="38"/>
        <v>543.64606998764896</v>
      </c>
      <c r="J184" s="4" t="str">
        <f t="shared" si="39"/>
        <v>Nei</v>
      </c>
      <c r="K184" s="4">
        <f t="shared" si="41"/>
        <v>1070</v>
      </c>
      <c r="L184" s="44">
        <f t="shared" si="42"/>
        <v>8318.3285168810162</v>
      </c>
      <c r="M184" s="44">
        <f t="shared" si="43"/>
        <v>16636.657033762032</v>
      </c>
      <c r="N184" s="44">
        <f t="shared" si="44"/>
        <v>110814.09667593242</v>
      </c>
      <c r="O184" s="44">
        <f t="shared" si="45"/>
        <v>60962.295704135009</v>
      </c>
      <c r="P184" s="44">
        <f t="shared" si="46"/>
        <v>16636.657033762032</v>
      </c>
      <c r="Q184" s="44">
        <f t="shared" si="47"/>
        <v>13437.299911884718</v>
      </c>
      <c r="R184" s="44">
        <f t="shared" si="48"/>
        <v>22395.499853141198</v>
      </c>
      <c r="S184" s="44">
        <f t="shared" si="49"/>
        <v>332500.46015728597</v>
      </c>
      <c r="T184" s="7">
        <f t="shared" si="50"/>
        <v>581701.2948867844</v>
      </c>
      <c r="U184" s="7">
        <f t="shared" si="51"/>
        <v>581701.2948867844</v>
      </c>
      <c r="AB184" s="19"/>
      <c r="AC184" s="19"/>
    </row>
    <row r="185" spans="1:29" ht="13" thickBot="1" x14ac:dyDescent="0.3">
      <c r="A185" s="34">
        <v>34</v>
      </c>
      <c r="B185" s="4">
        <v>3449</v>
      </c>
      <c r="C185" s="9" t="s">
        <v>194</v>
      </c>
      <c r="D185" s="9">
        <v>27.0602947950226</v>
      </c>
      <c r="E185" s="8">
        <v>6.1112292588883497</v>
      </c>
      <c r="F185" s="33">
        <v>1085.6317823173699</v>
      </c>
      <c r="G185" s="8">
        <f t="shared" si="40"/>
        <v>33.17152405391095</v>
      </c>
      <c r="H185" s="8">
        <f t="shared" si="37"/>
        <v>108.563178231737</v>
      </c>
      <c r="I185" s="9">
        <f t="shared" si="38"/>
        <v>331.71524053910952</v>
      </c>
      <c r="J185" s="4" t="str">
        <f t="shared" si="39"/>
        <v>Nei</v>
      </c>
      <c r="K185" s="4">
        <f t="shared" si="41"/>
        <v>1070</v>
      </c>
      <c r="L185" s="44">
        <f t="shared" si="42"/>
        <v>5075.574895488915</v>
      </c>
      <c r="M185" s="44">
        <f t="shared" si="43"/>
        <v>10151.14979097783</v>
      </c>
      <c r="N185" s="44">
        <f t="shared" si="44"/>
        <v>67615.176055289397</v>
      </c>
      <c r="O185" s="44">
        <f t="shared" si="45"/>
        <v>37197.220213093591</v>
      </c>
      <c r="P185" s="44">
        <f t="shared" si="46"/>
        <v>10151.14979097783</v>
      </c>
      <c r="Q185" s="44">
        <f t="shared" si="47"/>
        <v>8199.0056004051694</v>
      </c>
      <c r="R185" s="44">
        <f t="shared" si="48"/>
        <v>13665.009334008617</v>
      </c>
      <c r="S185" s="44">
        <f t="shared" si="49"/>
        <v>202881.02169660587</v>
      </c>
      <c r="T185" s="7">
        <f t="shared" si="50"/>
        <v>354935.30737684719</v>
      </c>
      <c r="U185" s="7">
        <f t="shared" si="51"/>
        <v>354935.30737684719</v>
      </c>
      <c r="AB185" s="19"/>
      <c r="AC185" s="19"/>
    </row>
    <row r="186" spans="1:29" ht="13" thickBot="1" x14ac:dyDescent="0.3">
      <c r="A186" s="34">
        <v>34</v>
      </c>
      <c r="B186" s="4">
        <v>3450</v>
      </c>
      <c r="C186" s="9" t="s">
        <v>0</v>
      </c>
      <c r="D186" s="9">
        <v>19.587680259444401</v>
      </c>
      <c r="E186" s="8">
        <v>3.0926326569842502</v>
      </c>
      <c r="F186" s="33">
        <v>452.7652265012</v>
      </c>
      <c r="G186" s="8">
        <f t="shared" si="40"/>
        <v>22.680312916428651</v>
      </c>
      <c r="H186" s="8">
        <f t="shared" si="37"/>
        <v>45.27652265012</v>
      </c>
      <c r="I186" s="9">
        <f t="shared" si="38"/>
        <v>226.8031291642865</v>
      </c>
      <c r="J186" s="4" t="str">
        <f t="shared" si="39"/>
        <v>Nei</v>
      </c>
      <c r="K186" s="4">
        <f t="shared" si="41"/>
        <v>1070</v>
      </c>
      <c r="L186" s="44">
        <f t="shared" si="42"/>
        <v>3470.3146793427477</v>
      </c>
      <c r="M186" s="44">
        <f t="shared" si="43"/>
        <v>6940.6293586854954</v>
      </c>
      <c r="N186" s="44">
        <f t="shared" si="44"/>
        <v>46230.415833202336</v>
      </c>
      <c r="O186" s="44">
        <f t="shared" si="45"/>
        <v>25432.795691966432</v>
      </c>
      <c r="P186" s="44">
        <f t="shared" si="46"/>
        <v>6940.6293586854954</v>
      </c>
      <c r="Q186" s="44">
        <f t="shared" si="47"/>
        <v>5605.8929435536693</v>
      </c>
      <c r="R186" s="44">
        <f t="shared" si="48"/>
        <v>9343.1549059227818</v>
      </c>
      <c r="S186" s="44">
        <f t="shared" si="49"/>
        <v>138715.51543442759</v>
      </c>
      <c r="T186" s="7">
        <f t="shared" si="50"/>
        <v>242679.34820578655</v>
      </c>
      <c r="U186" s="7">
        <f t="shared" si="51"/>
        <v>242679.34820578655</v>
      </c>
      <c r="AB186" s="19"/>
      <c r="AC186" s="19"/>
    </row>
    <row r="187" spans="1:29" ht="13" thickBot="1" x14ac:dyDescent="0.3">
      <c r="A187" s="34">
        <v>34</v>
      </c>
      <c r="B187" s="4">
        <v>3451</v>
      </c>
      <c r="C187" s="9" t="s">
        <v>195</v>
      </c>
      <c r="D187" s="9">
        <v>40.883661194602801</v>
      </c>
      <c r="E187" s="8">
        <v>9.15357736172618</v>
      </c>
      <c r="F187" s="33">
        <v>907.87929231058899</v>
      </c>
      <c r="G187" s="8">
        <f t="shared" si="40"/>
        <v>50.03723855632898</v>
      </c>
      <c r="H187" s="8">
        <f t="shared" si="37"/>
        <v>90.787929231058911</v>
      </c>
      <c r="I187" s="9">
        <f t="shared" si="38"/>
        <v>500.37238556328981</v>
      </c>
      <c r="J187" s="4" t="str">
        <f t="shared" si="39"/>
        <v>Nei</v>
      </c>
      <c r="K187" s="4">
        <f t="shared" si="41"/>
        <v>1070</v>
      </c>
      <c r="L187" s="44">
        <f t="shared" si="42"/>
        <v>7656.1978715038977</v>
      </c>
      <c r="M187" s="44">
        <f t="shared" si="43"/>
        <v>15312.395743007795</v>
      </c>
      <c r="N187" s="44">
        <f t="shared" si="44"/>
        <v>101993.40521129318</v>
      </c>
      <c r="O187" s="44">
        <f t="shared" si="45"/>
        <v>56109.757827525071</v>
      </c>
      <c r="P187" s="44">
        <f t="shared" si="46"/>
        <v>15312.395743007795</v>
      </c>
      <c r="Q187" s="44">
        <f t="shared" si="47"/>
        <v>12367.704253967833</v>
      </c>
      <c r="R187" s="44">
        <f t="shared" si="48"/>
        <v>20612.840423279722</v>
      </c>
      <c r="S187" s="44">
        <f t="shared" si="49"/>
        <v>306033.75547913479</v>
      </c>
      <c r="T187" s="7">
        <f t="shared" si="50"/>
        <v>535398.45255272009</v>
      </c>
      <c r="U187" s="7">
        <f t="shared" si="51"/>
        <v>535398.45255272009</v>
      </c>
      <c r="AB187" s="19"/>
      <c r="AC187" s="19"/>
    </row>
    <row r="188" spans="1:29" ht="13" thickBot="1" x14ac:dyDescent="0.3">
      <c r="A188" s="34">
        <v>34</v>
      </c>
      <c r="B188" s="4">
        <v>3452</v>
      </c>
      <c r="C188" s="9" t="s">
        <v>196</v>
      </c>
      <c r="D188" s="9">
        <v>31.1728979138394</v>
      </c>
      <c r="E188" s="8">
        <v>5.2066470427957903</v>
      </c>
      <c r="F188" s="33">
        <v>457.95893317452595</v>
      </c>
      <c r="G188" s="8">
        <f t="shared" si="40"/>
        <v>36.379544956635186</v>
      </c>
      <c r="H188" s="8">
        <f t="shared" si="37"/>
        <v>45.795893317452595</v>
      </c>
      <c r="I188" s="9">
        <f t="shared" si="38"/>
        <v>363.79544956635186</v>
      </c>
      <c r="J188" s="4" t="str">
        <f t="shared" si="39"/>
        <v>Nei</v>
      </c>
      <c r="K188" s="4">
        <f t="shared" si="41"/>
        <v>1070</v>
      </c>
      <c r="L188" s="44">
        <f t="shared" si="42"/>
        <v>5566.4341738147496</v>
      </c>
      <c r="M188" s="44">
        <f t="shared" si="43"/>
        <v>11132.868347629499</v>
      </c>
      <c r="N188" s="44">
        <f t="shared" si="44"/>
        <v>74154.245462357329</v>
      </c>
      <c r="O188" s="44">
        <f t="shared" si="45"/>
        <v>40794.566532572433</v>
      </c>
      <c r="P188" s="44">
        <f t="shared" si="46"/>
        <v>11132.868347629499</v>
      </c>
      <c r="Q188" s="44">
        <f t="shared" si="47"/>
        <v>8991.9321269315187</v>
      </c>
      <c r="R188" s="44">
        <f t="shared" si="48"/>
        <v>14986.553544885865</v>
      </c>
      <c r="S188" s="44">
        <f t="shared" si="49"/>
        <v>222501.66250017559</v>
      </c>
      <c r="T188" s="7">
        <f t="shared" si="50"/>
        <v>389261.13103599648</v>
      </c>
      <c r="U188" s="7">
        <f t="shared" si="51"/>
        <v>389261.13103599648</v>
      </c>
      <c r="AB188" s="19"/>
      <c r="AC188" s="19"/>
    </row>
    <row r="189" spans="1:29" ht="13" thickBot="1" x14ac:dyDescent="0.3">
      <c r="A189" s="34">
        <v>34</v>
      </c>
      <c r="B189" s="4">
        <v>3453</v>
      </c>
      <c r="C189" s="9" t="s">
        <v>197</v>
      </c>
      <c r="D189" s="9">
        <v>29.9803355540467</v>
      </c>
      <c r="E189" s="8">
        <v>6.4159086325589998</v>
      </c>
      <c r="F189" s="33">
        <v>669.207922071555</v>
      </c>
      <c r="G189" s="8">
        <f t="shared" si="40"/>
        <v>36.396244186605699</v>
      </c>
      <c r="H189" s="8">
        <f t="shared" si="37"/>
        <v>66.9207922071555</v>
      </c>
      <c r="I189" s="9">
        <f t="shared" si="38"/>
        <v>363.96244186605702</v>
      </c>
      <c r="J189" s="4" t="str">
        <f t="shared" si="39"/>
        <v>Nei</v>
      </c>
      <c r="K189" s="4">
        <f t="shared" si="41"/>
        <v>1070</v>
      </c>
      <c r="L189" s="44">
        <f t="shared" si="42"/>
        <v>5568.9893229925383</v>
      </c>
      <c r="M189" s="44">
        <f t="shared" si="43"/>
        <v>11137.978645985077</v>
      </c>
      <c r="N189" s="44">
        <f t="shared" si="44"/>
        <v>74188.284337767735</v>
      </c>
      <c r="O189" s="44">
        <f t="shared" si="45"/>
        <v>40813.292381092171</v>
      </c>
      <c r="P189" s="44">
        <f t="shared" si="46"/>
        <v>11137.978645985077</v>
      </c>
      <c r="Q189" s="44">
        <f t="shared" si="47"/>
        <v>8996.0596756033319</v>
      </c>
      <c r="R189" s="44">
        <f t="shared" si="48"/>
        <v>14993.432792672218</v>
      </c>
      <c r="S189" s="44">
        <f t="shared" si="49"/>
        <v>222603.79699458287</v>
      </c>
      <c r="T189" s="7">
        <f t="shared" si="50"/>
        <v>389439.81279668101</v>
      </c>
      <c r="U189" s="7">
        <f t="shared" si="51"/>
        <v>389439.81279668101</v>
      </c>
      <c r="AB189" s="19"/>
      <c r="AC189" s="19"/>
    </row>
    <row r="190" spans="1:29" ht="13" thickBot="1" x14ac:dyDescent="0.3">
      <c r="A190" s="43">
        <v>34</v>
      </c>
      <c r="B190" s="6">
        <v>3454</v>
      </c>
      <c r="C190" s="14" t="s">
        <v>198</v>
      </c>
      <c r="D190" s="14">
        <v>19.630832838573003</v>
      </c>
      <c r="E190" s="13">
        <v>2.77851490993607</v>
      </c>
      <c r="F190" s="36">
        <v>990.65403089266601</v>
      </c>
      <c r="G190" s="13">
        <f t="shared" si="40"/>
        <v>22.409347748509074</v>
      </c>
      <c r="H190" s="13">
        <f t="shared" ref="H190:H253" si="52">F190*0.1</f>
        <v>99.06540308926661</v>
      </c>
      <c r="I190" s="14">
        <f t="shared" ref="I190:I253" si="53">IF(G190&gt;=H190,F190,G190*10)</f>
        <v>224.09347748509074</v>
      </c>
      <c r="J190" s="6" t="str">
        <f t="shared" ref="J190:J253" si="54">IF(G190&gt;=H190,"JA","Nei")</f>
        <v>Nei</v>
      </c>
      <c r="K190" s="6">
        <f t="shared" si="41"/>
        <v>1070</v>
      </c>
      <c r="L190" s="44">
        <f t="shared" si="42"/>
        <v>3428.8542989993734</v>
      </c>
      <c r="M190" s="44">
        <f t="shared" si="43"/>
        <v>6857.7085979987469</v>
      </c>
      <c r="N190" s="44">
        <f t="shared" si="44"/>
        <v>45678.093983173472</v>
      </c>
      <c r="O190" s="44">
        <f t="shared" si="45"/>
        <v>25128.946191268136</v>
      </c>
      <c r="P190" s="44">
        <f t="shared" si="46"/>
        <v>6857.7085979987469</v>
      </c>
      <c r="Q190" s="44">
        <f t="shared" si="47"/>
        <v>5538.9184829989881</v>
      </c>
      <c r="R190" s="44">
        <f t="shared" si="48"/>
        <v>9231.5308049983141</v>
      </c>
      <c r="S190" s="44">
        <f t="shared" si="49"/>
        <v>137058.25995161131</v>
      </c>
      <c r="T190" s="44">
        <f t="shared" si="50"/>
        <v>239780.0209090471</v>
      </c>
      <c r="U190" s="44">
        <f t="shared" si="51"/>
        <v>239780.0209090471</v>
      </c>
      <c r="AB190" s="19"/>
      <c r="AC190" s="19"/>
    </row>
    <row r="191" spans="1:29" ht="13" thickBot="1" x14ac:dyDescent="0.3">
      <c r="A191" s="42">
        <v>39</v>
      </c>
      <c r="B191" s="5">
        <v>3901</v>
      </c>
      <c r="C191" s="11" t="s">
        <v>13</v>
      </c>
      <c r="D191" s="11">
        <v>20.518019706049401</v>
      </c>
      <c r="E191" s="10">
        <v>10.871812812758099</v>
      </c>
      <c r="F191" s="35">
        <v>71.03983978456651</v>
      </c>
      <c r="G191" s="10">
        <f t="shared" ref="G191:G254" si="55">(D191+E191)</f>
        <v>31.389832518807502</v>
      </c>
      <c r="H191" s="10">
        <f t="shared" si="52"/>
        <v>7.1039839784566512</v>
      </c>
      <c r="I191" s="11">
        <f t="shared" si="53"/>
        <v>71.03983978456651</v>
      </c>
      <c r="J191" s="5" t="str">
        <f t="shared" si="54"/>
        <v>JA</v>
      </c>
      <c r="K191" s="5">
        <f t="shared" si="41"/>
        <v>1320</v>
      </c>
      <c r="L191" s="44">
        <f t="shared" si="42"/>
        <v>1340.9480157734774</v>
      </c>
      <c r="M191" s="44">
        <f t="shared" si="43"/>
        <v>2681.8960315469549</v>
      </c>
      <c r="N191" s="44">
        <f t="shared" si="44"/>
        <v>17863.678112227095</v>
      </c>
      <c r="O191" s="44">
        <f t="shared" si="45"/>
        <v>9827.3672764377934</v>
      </c>
      <c r="P191" s="44">
        <f t="shared" si="46"/>
        <v>2681.8960315469549</v>
      </c>
      <c r="Q191" s="44">
        <f t="shared" si="47"/>
        <v>2166.1467947110018</v>
      </c>
      <c r="R191" s="44">
        <f t="shared" si="48"/>
        <v>3610.2446578516701</v>
      </c>
      <c r="S191" s="44">
        <f t="shared" si="49"/>
        <v>53600.411595532845</v>
      </c>
      <c r="T191" s="12">
        <f t="shared" si="50"/>
        <v>93772.588515627795</v>
      </c>
      <c r="U191" s="12">
        <f t="shared" si="51"/>
        <v>93772.588515627795</v>
      </c>
      <c r="AB191" s="19"/>
      <c r="AC191" s="19"/>
    </row>
    <row r="192" spans="1:29" ht="13" thickBot="1" x14ac:dyDescent="0.3">
      <c r="A192" s="42">
        <v>39</v>
      </c>
      <c r="B192" s="4">
        <v>3903</v>
      </c>
      <c r="C192" s="9" t="s">
        <v>199</v>
      </c>
      <c r="D192" s="9">
        <v>67.351512565612708</v>
      </c>
      <c r="E192" s="8">
        <v>17.561346748640002</v>
      </c>
      <c r="F192" s="33">
        <v>432.78696944867005</v>
      </c>
      <c r="G192" s="8">
        <f t="shared" si="55"/>
        <v>84.912859314252714</v>
      </c>
      <c r="H192" s="8">
        <f t="shared" si="52"/>
        <v>43.278696944867008</v>
      </c>
      <c r="I192" s="9">
        <f t="shared" si="53"/>
        <v>432.78696944867005</v>
      </c>
      <c r="J192" s="4" t="str">
        <f t="shared" si="54"/>
        <v>JA</v>
      </c>
      <c r="K192" s="4">
        <f t="shared" si="41"/>
        <v>1070</v>
      </c>
      <c r="L192" s="44">
        <f t="shared" si="42"/>
        <v>6622.0734195341001</v>
      </c>
      <c r="M192" s="44">
        <f t="shared" si="43"/>
        <v>13244.1468390682</v>
      </c>
      <c r="N192" s="44">
        <f t="shared" si="44"/>
        <v>88217.131917569655</v>
      </c>
      <c r="O192" s="44">
        <f t="shared" si="45"/>
        <v>48530.999606096069</v>
      </c>
      <c r="P192" s="44">
        <f t="shared" si="46"/>
        <v>13244.1468390682</v>
      </c>
      <c r="Q192" s="44">
        <f t="shared" si="47"/>
        <v>10697.195523862778</v>
      </c>
      <c r="R192" s="44">
        <f t="shared" si="48"/>
        <v>17828.659206437962</v>
      </c>
      <c r="S192" s="44">
        <f t="shared" si="49"/>
        <v>264697.70395843999</v>
      </c>
      <c r="T192" s="7">
        <f t="shared" si="50"/>
        <v>463082.05731007695</v>
      </c>
      <c r="U192" s="7">
        <f t="shared" si="51"/>
        <v>463082.05731007695</v>
      </c>
      <c r="AB192" s="19"/>
      <c r="AC192" s="19"/>
    </row>
    <row r="193" spans="1:40" ht="13" thickBot="1" x14ac:dyDescent="0.3">
      <c r="A193" s="42">
        <v>39</v>
      </c>
      <c r="B193" s="4">
        <v>3905</v>
      </c>
      <c r="C193" s="9" t="s">
        <v>200</v>
      </c>
      <c r="D193" s="9">
        <v>119.42677667247101</v>
      </c>
      <c r="E193" s="8">
        <v>28.409422630696799</v>
      </c>
      <c r="F193" s="33">
        <v>329.543389335592</v>
      </c>
      <c r="G193" s="8">
        <f t="shared" si="55"/>
        <v>147.8361993031678</v>
      </c>
      <c r="H193" s="8">
        <f t="shared" si="52"/>
        <v>32.9543389335592</v>
      </c>
      <c r="I193" s="9">
        <f t="shared" si="53"/>
        <v>329.543389335592</v>
      </c>
      <c r="J193" s="4" t="str">
        <f t="shared" si="54"/>
        <v>JA</v>
      </c>
      <c r="K193" s="4">
        <f t="shared" si="41"/>
        <v>1070</v>
      </c>
      <c r="L193" s="44">
        <f t="shared" si="42"/>
        <v>5042.3434002238937</v>
      </c>
      <c r="M193" s="44">
        <f t="shared" si="43"/>
        <v>10084.686800447787</v>
      </c>
      <c r="N193" s="44">
        <f t="shared" si="44"/>
        <v>67172.476765220403</v>
      </c>
      <c r="O193" s="44">
        <f t="shared" si="45"/>
        <v>36953.677506535947</v>
      </c>
      <c r="P193" s="44">
        <f t="shared" si="46"/>
        <v>10084.686800447787</v>
      </c>
      <c r="Q193" s="44">
        <f t="shared" si="47"/>
        <v>8145.3239542078272</v>
      </c>
      <c r="R193" s="44">
        <f t="shared" si="48"/>
        <v>13575.539923679713</v>
      </c>
      <c r="S193" s="44">
        <f t="shared" si="49"/>
        <v>201552.69143832009</v>
      </c>
      <c r="T193" s="7">
        <f t="shared" si="50"/>
        <v>352611.42658908345</v>
      </c>
      <c r="U193" s="7">
        <f t="shared" si="51"/>
        <v>352611.42658908345</v>
      </c>
      <c r="AB193" s="19"/>
      <c r="AC193" s="19"/>
    </row>
    <row r="194" spans="1:40" ht="13" thickBot="1" x14ac:dyDescent="0.3">
      <c r="A194" s="42">
        <v>39</v>
      </c>
      <c r="B194" s="4">
        <v>3907</v>
      </c>
      <c r="C194" s="9" t="s">
        <v>201</v>
      </c>
      <c r="D194" s="9">
        <v>103.27536333384501</v>
      </c>
      <c r="E194" s="8">
        <v>33.319770632742596</v>
      </c>
      <c r="F194" s="33">
        <v>422.45994349003001</v>
      </c>
      <c r="G194" s="8">
        <f t="shared" si="55"/>
        <v>136.59513396658761</v>
      </c>
      <c r="H194" s="8">
        <f t="shared" si="52"/>
        <v>42.245994349003006</v>
      </c>
      <c r="I194" s="9">
        <f t="shared" si="53"/>
        <v>422.45994349003001</v>
      </c>
      <c r="J194" s="4" t="str">
        <f t="shared" si="54"/>
        <v>JA</v>
      </c>
      <c r="K194" s="4">
        <f t="shared" si="41"/>
        <v>1070</v>
      </c>
      <c r="L194" s="44">
        <f t="shared" si="42"/>
        <v>6464.0595953409493</v>
      </c>
      <c r="M194" s="44">
        <f t="shared" si="43"/>
        <v>12928.119190681899</v>
      </c>
      <c r="N194" s="44">
        <f t="shared" si="44"/>
        <v>86112.12258129027</v>
      </c>
      <c r="O194" s="44">
        <f t="shared" si="45"/>
        <v>47372.968223198004</v>
      </c>
      <c r="P194" s="44">
        <f t="shared" si="46"/>
        <v>12928.119190681899</v>
      </c>
      <c r="Q194" s="44">
        <f t="shared" si="47"/>
        <v>10441.94242324307</v>
      </c>
      <c r="R194" s="44">
        <f t="shared" si="48"/>
        <v>17403.237372071784</v>
      </c>
      <c r="S194" s="44">
        <f t="shared" si="49"/>
        <v>258381.57095782421</v>
      </c>
      <c r="T194" s="7">
        <f t="shared" si="50"/>
        <v>452032.13953433209</v>
      </c>
      <c r="U194" s="7">
        <f t="shared" si="51"/>
        <v>452032.13953433209</v>
      </c>
      <c r="AB194" s="19"/>
      <c r="AC194" s="19"/>
    </row>
    <row r="195" spans="1:40" ht="13" thickBot="1" x14ac:dyDescent="0.3">
      <c r="A195" s="42">
        <v>39</v>
      </c>
      <c r="B195" s="4">
        <v>3909</v>
      </c>
      <c r="C195" s="9" t="s">
        <v>202</v>
      </c>
      <c r="D195" s="9">
        <v>100.02007223975299</v>
      </c>
      <c r="E195" s="8">
        <v>31.877383788367801</v>
      </c>
      <c r="F195" s="33">
        <v>813.70733506300098</v>
      </c>
      <c r="G195" s="8">
        <f t="shared" si="55"/>
        <v>131.89745602812079</v>
      </c>
      <c r="H195" s="8">
        <f t="shared" si="52"/>
        <v>81.370733506300098</v>
      </c>
      <c r="I195" s="9">
        <f t="shared" si="53"/>
        <v>813.70733506300098</v>
      </c>
      <c r="J195" s="4" t="str">
        <f t="shared" si="54"/>
        <v>JA</v>
      </c>
      <c r="K195" s="4">
        <f t="shared" si="41"/>
        <v>1070</v>
      </c>
      <c r="L195" s="44">
        <f t="shared" si="42"/>
        <v>12450.535933798978</v>
      </c>
      <c r="M195" s="44">
        <f t="shared" si="43"/>
        <v>24901.071867597955</v>
      </c>
      <c r="N195" s="44">
        <f t="shared" si="44"/>
        <v>165862.03464256681</v>
      </c>
      <c r="O195" s="44">
        <f t="shared" si="45"/>
        <v>91245.885724624677</v>
      </c>
      <c r="P195" s="44">
        <f t="shared" si="46"/>
        <v>24901.071867597955</v>
      </c>
      <c r="Q195" s="44">
        <f t="shared" si="47"/>
        <v>20112.404200752193</v>
      </c>
      <c r="R195" s="44">
        <f t="shared" si="48"/>
        <v>33520.673667920324</v>
      </c>
      <c r="S195" s="44">
        <f t="shared" si="49"/>
        <v>497673.17061255215</v>
      </c>
      <c r="T195" s="7">
        <f t="shared" si="50"/>
        <v>870666.84851741104</v>
      </c>
      <c r="U195" s="7">
        <f t="shared" si="51"/>
        <v>870666.84851741104</v>
      </c>
      <c r="AB195" s="19"/>
      <c r="AC195" s="19"/>
    </row>
    <row r="196" spans="1:40" ht="13" thickBot="1" x14ac:dyDescent="0.3">
      <c r="A196" s="43">
        <v>39</v>
      </c>
      <c r="B196" s="6">
        <v>3911</v>
      </c>
      <c r="C196" s="14" t="s">
        <v>14</v>
      </c>
      <c r="D196" s="14">
        <v>13.1381767172127</v>
      </c>
      <c r="E196" s="13">
        <v>16.509054837881301</v>
      </c>
      <c r="F196" s="36">
        <v>99.915511620076302</v>
      </c>
      <c r="G196" s="13">
        <f t="shared" si="55"/>
        <v>29.647231555094002</v>
      </c>
      <c r="H196" s="13">
        <f t="shared" si="52"/>
        <v>9.9915511620076316</v>
      </c>
      <c r="I196" s="14">
        <f t="shared" si="53"/>
        <v>99.915511620076302</v>
      </c>
      <c r="J196" s="6" t="str">
        <f t="shared" si="54"/>
        <v>JA</v>
      </c>
      <c r="K196" s="6">
        <f t="shared" ref="K196:K259" si="56">IF(I196&gt;200,1070,1320)</f>
        <v>1320</v>
      </c>
      <c r="L196" s="44">
        <f t="shared" ref="L196:L259" si="57">U196*0.0143</f>
        <v>1886.0051973405602</v>
      </c>
      <c r="M196" s="44">
        <f t="shared" ref="M196:M259" si="58">U196*0.0286</f>
        <v>3772.0103946811205</v>
      </c>
      <c r="N196" s="44">
        <f t="shared" ref="N196:N259" si="59">U196*0.1905</f>
        <v>25124.754551984388</v>
      </c>
      <c r="O196" s="44">
        <f t="shared" ref="O196:O259" si="60">U196*0.1048</f>
        <v>13821.912215474877</v>
      </c>
      <c r="P196" s="44">
        <f t="shared" ref="P196:P259" si="61">U196*0.0286</f>
        <v>3772.0103946811205</v>
      </c>
      <c r="Q196" s="44">
        <f t="shared" ref="Q196:Q259" si="62">U196*0.0231</f>
        <v>3046.6237803193667</v>
      </c>
      <c r="R196" s="44">
        <f t="shared" ref="R196:R259" si="63">U196*0.0385</f>
        <v>5077.706300532278</v>
      </c>
      <c r="S196" s="44">
        <f t="shared" ref="S196:S259" si="64">U196*0.5716</f>
        <v>75387.452503487017</v>
      </c>
      <c r="T196" s="44">
        <f t="shared" ref="T196:T259" si="65">K196*I196</f>
        <v>131888.47533850072</v>
      </c>
      <c r="U196" s="44">
        <f t="shared" ref="U196:U259" si="66">IF(K196=1070,IF(K196*I196&gt;1200000,1200000,K196*I196),IF(K196*I196&gt;214000,214000,K196*I196))</f>
        <v>131888.47533850072</v>
      </c>
      <c r="AB196" s="19"/>
      <c r="AC196" s="19"/>
    </row>
    <row r="197" spans="1:40" ht="13" thickBot="1" x14ac:dyDescent="0.3">
      <c r="A197" s="42">
        <v>40</v>
      </c>
      <c r="B197" s="5">
        <v>4001</v>
      </c>
      <c r="C197" s="11" t="s">
        <v>203</v>
      </c>
      <c r="D197" s="11">
        <v>8.2460834060840202</v>
      </c>
      <c r="E197" s="10">
        <v>18.322139080144403</v>
      </c>
      <c r="F197" s="35">
        <v>164.02977239462101</v>
      </c>
      <c r="G197" s="10">
        <f t="shared" si="55"/>
        <v>26.568222486228422</v>
      </c>
      <c r="H197" s="10">
        <f t="shared" si="52"/>
        <v>16.4029772394621</v>
      </c>
      <c r="I197" s="11">
        <f t="shared" si="53"/>
        <v>164.02977239462101</v>
      </c>
      <c r="J197" s="5" t="str">
        <f t="shared" si="54"/>
        <v>JA</v>
      </c>
      <c r="K197" s="5">
        <f t="shared" si="56"/>
        <v>1320</v>
      </c>
      <c r="L197" s="44">
        <f t="shared" si="57"/>
        <v>3060.2</v>
      </c>
      <c r="M197" s="44">
        <f t="shared" si="58"/>
        <v>6120.4</v>
      </c>
      <c r="N197" s="44">
        <f t="shared" si="59"/>
        <v>40767</v>
      </c>
      <c r="O197" s="44">
        <f t="shared" si="60"/>
        <v>22427.200000000001</v>
      </c>
      <c r="P197" s="44">
        <f t="shared" si="61"/>
        <v>6120.4</v>
      </c>
      <c r="Q197" s="44">
        <f t="shared" si="62"/>
        <v>4943.3999999999996</v>
      </c>
      <c r="R197" s="44">
        <f t="shared" si="63"/>
        <v>8239</v>
      </c>
      <c r="S197" s="44">
        <f t="shared" si="64"/>
        <v>122322.4</v>
      </c>
      <c r="T197" s="12">
        <f t="shared" si="65"/>
        <v>216519.29956089973</v>
      </c>
      <c r="U197" s="12">
        <f t="shared" si="66"/>
        <v>214000</v>
      </c>
      <c r="AB197" s="19"/>
      <c r="AC197" s="19"/>
    </row>
    <row r="198" spans="1:40" ht="13" thickBot="1" x14ac:dyDescent="0.3">
      <c r="A198" s="42">
        <v>40</v>
      </c>
      <c r="B198" s="4">
        <v>4003</v>
      </c>
      <c r="C198" s="9" t="s">
        <v>204</v>
      </c>
      <c r="D198" s="9">
        <v>45.886810919601501</v>
      </c>
      <c r="E198" s="8">
        <v>26.413463787399198</v>
      </c>
      <c r="F198" s="33">
        <v>779.33458817113399</v>
      </c>
      <c r="G198" s="8">
        <f t="shared" si="55"/>
        <v>72.300274707000696</v>
      </c>
      <c r="H198" s="8">
        <f t="shared" si="52"/>
        <v>77.933458817113404</v>
      </c>
      <c r="I198" s="9">
        <f t="shared" si="53"/>
        <v>723.00274707000699</v>
      </c>
      <c r="J198" s="4" t="str">
        <f t="shared" si="54"/>
        <v>Nei</v>
      </c>
      <c r="K198" s="4">
        <f t="shared" si="56"/>
        <v>1070</v>
      </c>
      <c r="L198" s="44">
        <f t="shared" si="57"/>
        <v>11062.665032918178</v>
      </c>
      <c r="M198" s="44">
        <f t="shared" si="58"/>
        <v>22125.330065836355</v>
      </c>
      <c r="N198" s="44">
        <f t="shared" si="59"/>
        <v>147373.26494901488</v>
      </c>
      <c r="O198" s="44">
        <f t="shared" si="60"/>
        <v>81074.636045442297</v>
      </c>
      <c r="P198" s="44">
        <f t="shared" si="61"/>
        <v>22125.330065836355</v>
      </c>
      <c r="Q198" s="44">
        <f t="shared" si="62"/>
        <v>17870.458899329362</v>
      </c>
      <c r="R198" s="44">
        <f t="shared" si="63"/>
        <v>29784.098165548938</v>
      </c>
      <c r="S198" s="44">
        <f t="shared" si="64"/>
        <v>442197.15614098107</v>
      </c>
      <c r="T198" s="7">
        <f t="shared" si="65"/>
        <v>773612.93936490745</v>
      </c>
      <c r="U198" s="7">
        <f t="shared" si="66"/>
        <v>773612.93936490745</v>
      </c>
      <c r="AB198" s="19"/>
      <c r="AC198" s="19"/>
    </row>
    <row r="199" spans="1:40" ht="13" thickBot="1" x14ac:dyDescent="0.3">
      <c r="A199" s="42">
        <v>40</v>
      </c>
      <c r="B199" s="4">
        <v>4005</v>
      </c>
      <c r="C199" s="9" t="s">
        <v>205</v>
      </c>
      <c r="D199" s="9">
        <v>23.431157672317603</v>
      </c>
      <c r="E199" s="8">
        <v>9.591542794429559</v>
      </c>
      <c r="F199" s="33">
        <v>985.72155210570804</v>
      </c>
      <c r="G199" s="8">
        <f t="shared" si="55"/>
        <v>33.02270046674716</v>
      </c>
      <c r="H199" s="8">
        <f t="shared" si="52"/>
        <v>98.572155210570813</v>
      </c>
      <c r="I199" s="9">
        <f t="shared" si="53"/>
        <v>330.22700466747159</v>
      </c>
      <c r="J199" s="4" t="str">
        <f t="shared" si="54"/>
        <v>Nei</v>
      </c>
      <c r="K199" s="4">
        <f t="shared" si="56"/>
        <v>1070</v>
      </c>
      <c r="L199" s="44">
        <f t="shared" si="57"/>
        <v>5052.8033984169833</v>
      </c>
      <c r="M199" s="44">
        <f t="shared" si="58"/>
        <v>10105.606796833967</v>
      </c>
      <c r="N199" s="44">
        <f t="shared" si="59"/>
        <v>67311.82149639407</v>
      </c>
      <c r="O199" s="44">
        <f t="shared" si="60"/>
        <v>37030.335395391601</v>
      </c>
      <c r="P199" s="44">
        <f t="shared" si="61"/>
        <v>10105.606796833967</v>
      </c>
      <c r="Q199" s="44">
        <f t="shared" si="62"/>
        <v>8162.2208743658957</v>
      </c>
      <c r="R199" s="44">
        <f t="shared" si="63"/>
        <v>13603.701457276493</v>
      </c>
      <c r="S199" s="44">
        <f t="shared" si="64"/>
        <v>201970.79877868164</v>
      </c>
      <c r="T199" s="7">
        <f t="shared" si="65"/>
        <v>353342.89499419462</v>
      </c>
      <c r="U199" s="7">
        <f t="shared" si="66"/>
        <v>353342.89499419462</v>
      </c>
      <c r="AB199" s="19"/>
      <c r="AC199" s="19"/>
    </row>
    <row r="200" spans="1:40" s="15" customFormat="1" ht="13" thickBot="1" x14ac:dyDescent="0.3">
      <c r="A200" s="42">
        <v>40</v>
      </c>
      <c r="B200" s="4">
        <v>4010</v>
      </c>
      <c r="C200" s="9" t="s">
        <v>206</v>
      </c>
      <c r="D200" s="9">
        <v>6.8274085166746898</v>
      </c>
      <c r="E200" s="8">
        <v>1.99005886007584</v>
      </c>
      <c r="F200" s="33">
        <v>214.25899856139299</v>
      </c>
      <c r="G200" s="8">
        <f t="shared" si="55"/>
        <v>8.8174673767505301</v>
      </c>
      <c r="H200" s="8">
        <f t="shared" si="52"/>
        <v>21.425899856139299</v>
      </c>
      <c r="I200" s="9">
        <f t="shared" si="53"/>
        <v>88.174673767505297</v>
      </c>
      <c r="J200" s="4" t="str">
        <f t="shared" si="54"/>
        <v>Nei</v>
      </c>
      <c r="K200" s="4">
        <f t="shared" si="56"/>
        <v>1320</v>
      </c>
      <c r="L200" s="44">
        <f t="shared" si="57"/>
        <v>1664.3851420354299</v>
      </c>
      <c r="M200" s="44">
        <f t="shared" si="58"/>
        <v>3328.7702840708598</v>
      </c>
      <c r="N200" s="44">
        <f t="shared" si="59"/>
        <v>22172.403465576881</v>
      </c>
      <c r="O200" s="44">
        <f t="shared" si="60"/>
        <v>12197.731670301613</v>
      </c>
      <c r="P200" s="44">
        <f t="shared" si="61"/>
        <v>3328.7702840708598</v>
      </c>
      <c r="Q200" s="44">
        <f t="shared" si="62"/>
        <v>2688.6221525187716</v>
      </c>
      <c r="R200" s="44">
        <f t="shared" si="63"/>
        <v>4481.0369208646189</v>
      </c>
      <c r="S200" s="44">
        <f t="shared" si="64"/>
        <v>66528.84945366795</v>
      </c>
      <c r="T200" s="7">
        <f t="shared" si="65"/>
        <v>116390.56937310699</v>
      </c>
      <c r="U200" s="7">
        <f t="shared" si="66"/>
        <v>116390.56937310699</v>
      </c>
      <c r="V200"/>
      <c r="W200" s="19"/>
      <c r="X200" s="19"/>
      <c r="Y200" s="24"/>
      <c r="Z200"/>
      <c r="AA200"/>
      <c r="AB200" s="19"/>
      <c r="AC200" s="19"/>
      <c r="AD200"/>
      <c r="AE200"/>
      <c r="AF200"/>
      <c r="AG200"/>
      <c r="AH200"/>
      <c r="AI200"/>
      <c r="AJ200"/>
      <c r="AK200"/>
      <c r="AL200"/>
      <c r="AM200"/>
      <c r="AN200"/>
    </row>
    <row r="201" spans="1:40" ht="13" thickBot="1" x14ac:dyDescent="0.3">
      <c r="A201" s="42">
        <v>40</v>
      </c>
      <c r="B201" s="4">
        <v>4012</v>
      </c>
      <c r="C201" s="9" t="s">
        <v>207</v>
      </c>
      <c r="D201" s="9">
        <v>9.0976741718983707</v>
      </c>
      <c r="E201" s="8">
        <v>10.952529047601899</v>
      </c>
      <c r="F201" s="33">
        <v>304.69555149612899</v>
      </c>
      <c r="G201" s="8">
        <f t="shared" si="55"/>
        <v>20.050203219500268</v>
      </c>
      <c r="H201" s="8">
        <f t="shared" si="52"/>
        <v>30.469555149612901</v>
      </c>
      <c r="I201" s="9">
        <f t="shared" si="53"/>
        <v>200.5020321950027</v>
      </c>
      <c r="J201" s="4" t="str">
        <f t="shared" si="54"/>
        <v>Nei</v>
      </c>
      <c r="K201" s="4">
        <f t="shared" si="56"/>
        <v>1070</v>
      </c>
      <c r="L201" s="44">
        <f t="shared" si="57"/>
        <v>3067.8815946157365</v>
      </c>
      <c r="M201" s="44">
        <f t="shared" si="58"/>
        <v>6135.763189231473</v>
      </c>
      <c r="N201" s="44">
        <f t="shared" si="59"/>
        <v>40869.331732468374</v>
      </c>
      <c r="O201" s="44">
        <f t="shared" si="60"/>
        <v>22483.495882218824</v>
      </c>
      <c r="P201" s="44">
        <f t="shared" si="61"/>
        <v>6135.763189231473</v>
      </c>
      <c r="Q201" s="44">
        <f t="shared" si="62"/>
        <v>4955.8087297638813</v>
      </c>
      <c r="R201" s="44">
        <f t="shared" si="63"/>
        <v>8259.6812162731367</v>
      </c>
      <c r="S201" s="44">
        <f t="shared" si="64"/>
        <v>122629.44891484999</v>
      </c>
      <c r="T201" s="7">
        <f t="shared" si="65"/>
        <v>214537.17444865289</v>
      </c>
      <c r="U201" s="7">
        <f t="shared" si="66"/>
        <v>214537.17444865289</v>
      </c>
      <c r="AB201" s="19"/>
      <c r="AC201" s="19"/>
    </row>
    <row r="202" spans="1:40" ht="13" thickBot="1" x14ac:dyDescent="0.3">
      <c r="A202" s="42">
        <v>40</v>
      </c>
      <c r="B202" s="4">
        <v>4014</v>
      </c>
      <c r="C202" s="9" t="s">
        <v>208</v>
      </c>
      <c r="D202" s="9">
        <v>6.63608953010392</v>
      </c>
      <c r="E202" s="8">
        <v>8.6433921625876593</v>
      </c>
      <c r="F202" s="33">
        <v>305.859461969829</v>
      </c>
      <c r="G202" s="8">
        <f t="shared" si="55"/>
        <v>15.279481692691579</v>
      </c>
      <c r="H202" s="8">
        <f t="shared" si="52"/>
        <v>30.585946196982903</v>
      </c>
      <c r="I202" s="9">
        <f t="shared" si="53"/>
        <v>152.79481692691579</v>
      </c>
      <c r="J202" s="4" t="str">
        <f t="shared" si="54"/>
        <v>Nei</v>
      </c>
      <c r="K202" s="4">
        <f t="shared" si="56"/>
        <v>1320</v>
      </c>
      <c r="L202" s="44">
        <f t="shared" si="57"/>
        <v>2884.1549643124622</v>
      </c>
      <c r="M202" s="44">
        <f t="shared" si="58"/>
        <v>5768.3099286249244</v>
      </c>
      <c r="N202" s="44">
        <f t="shared" si="59"/>
        <v>38421.784664442246</v>
      </c>
      <c r="O202" s="44">
        <f t="shared" si="60"/>
        <v>21137.023794401823</v>
      </c>
      <c r="P202" s="44">
        <f t="shared" si="61"/>
        <v>5768.3099286249244</v>
      </c>
      <c r="Q202" s="44">
        <f t="shared" si="62"/>
        <v>4659.0195577355162</v>
      </c>
      <c r="R202" s="44">
        <f t="shared" si="63"/>
        <v>7765.0325962258603</v>
      </c>
      <c r="S202" s="44">
        <f t="shared" si="64"/>
        <v>115285.52290916108</v>
      </c>
      <c r="T202" s="7">
        <f t="shared" si="65"/>
        <v>201689.15834352883</v>
      </c>
      <c r="U202" s="7">
        <f t="shared" si="66"/>
        <v>201689.15834352883</v>
      </c>
      <c r="AB202" s="19"/>
      <c r="AC202" s="19"/>
    </row>
    <row r="203" spans="1:40" ht="13" thickBot="1" x14ac:dyDescent="0.3">
      <c r="A203" s="42">
        <v>40</v>
      </c>
      <c r="B203" s="4">
        <v>4016</v>
      </c>
      <c r="C203" s="9" t="s">
        <v>209</v>
      </c>
      <c r="D203" s="9">
        <v>13.2056377261697</v>
      </c>
      <c r="E203" s="8">
        <v>5.6411538775290797</v>
      </c>
      <c r="F203" s="33">
        <v>1065.0286673535199</v>
      </c>
      <c r="G203" s="8">
        <f t="shared" si="55"/>
        <v>18.846791603698779</v>
      </c>
      <c r="H203" s="8">
        <f t="shared" si="52"/>
        <v>106.502866735352</v>
      </c>
      <c r="I203" s="9">
        <f t="shared" si="53"/>
        <v>188.46791603698779</v>
      </c>
      <c r="J203" s="4" t="str">
        <f t="shared" si="54"/>
        <v>Nei</v>
      </c>
      <c r="K203" s="4">
        <f t="shared" si="56"/>
        <v>1320</v>
      </c>
      <c r="L203" s="44">
        <f t="shared" si="57"/>
        <v>3060.2</v>
      </c>
      <c r="M203" s="44">
        <f t="shared" si="58"/>
        <v>6120.4</v>
      </c>
      <c r="N203" s="44">
        <f t="shared" si="59"/>
        <v>40767</v>
      </c>
      <c r="O203" s="44">
        <f t="shared" si="60"/>
        <v>22427.200000000001</v>
      </c>
      <c r="P203" s="44">
        <f t="shared" si="61"/>
        <v>6120.4</v>
      </c>
      <c r="Q203" s="44">
        <f t="shared" si="62"/>
        <v>4943.3999999999996</v>
      </c>
      <c r="R203" s="44">
        <f t="shared" si="63"/>
        <v>8239</v>
      </c>
      <c r="S203" s="44">
        <f t="shared" si="64"/>
        <v>122322.4</v>
      </c>
      <c r="T203" s="7">
        <f t="shared" si="65"/>
        <v>248777.64916882387</v>
      </c>
      <c r="U203" s="7">
        <f t="shared" si="66"/>
        <v>214000</v>
      </c>
      <c r="AB203" s="19"/>
      <c r="AC203" s="19"/>
    </row>
    <row r="204" spans="1:40" ht="13" thickBot="1" x14ac:dyDescent="0.3">
      <c r="A204" s="42">
        <v>40</v>
      </c>
      <c r="B204" s="4">
        <v>4018</v>
      </c>
      <c r="C204" s="9" t="s">
        <v>210</v>
      </c>
      <c r="D204" s="9">
        <v>29.7963787837684</v>
      </c>
      <c r="E204" s="8">
        <v>6.23516065294963</v>
      </c>
      <c r="F204" s="33">
        <v>430.51200766743301</v>
      </c>
      <c r="G204" s="8">
        <f t="shared" si="55"/>
        <v>36.031539436718028</v>
      </c>
      <c r="H204" s="8">
        <f t="shared" si="52"/>
        <v>43.051200766743307</v>
      </c>
      <c r="I204" s="9">
        <f t="shared" si="53"/>
        <v>360.31539436718026</v>
      </c>
      <c r="J204" s="4" t="str">
        <f t="shared" si="54"/>
        <v>Nei</v>
      </c>
      <c r="K204" s="4">
        <f t="shared" si="56"/>
        <v>1070</v>
      </c>
      <c r="L204" s="44">
        <f t="shared" si="57"/>
        <v>5513.1858492122246</v>
      </c>
      <c r="M204" s="44">
        <f t="shared" si="58"/>
        <v>11026.371698424449</v>
      </c>
      <c r="N204" s="44">
        <f t="shared" si="59"/>
        <v>73444.888410834188</v>
      </c>
      <c r="O204" s="44">
        <f t="shared" si="60"/>
        <v>40404.327062758122</v>
      </c>
      <c r="P204" s="44">
        <f t="shared" si="61"/>
        <v>11026.371698424449</v>
      </c>
      <c r="Q204" s="44">
        <f t="shared" si="62"/>
        <v>8905.9156025735938</v>
      </c>
      <c r="R204" s="44">
        <f t="shared" si="63"/>
        <v>14843.19267095599</v>
      </c>
      <c r="S204" s="44">
        <f t="shared" si="64"/>
        <v>220373.21897969986</v>
      </c>
      <c r="T204" s="7">
        <f t="shared" si="65"/>
        <v>385537.47197288286</v>
      </c>
      <c r="U204" s="7">
        <f t="shared" si="66"/>
        <v>385537.47197288286</v>
      </c>
      <c r="AB204" s="19"/>
      <c r="AC204" s="19"/>
    </row>
    <row r="205" spans="1:40" ht="13" thickBot="1" x14ac:dyDescent="0.3">
      <c r="A205" s="42">
        <v>40</v>
      </c>
      <c r="B205" s="4">
        <v>4020</v>
      </c>
      <c r="C205" s="9" t="s">
        <v>211</v>
      </c>
      <c r="D205" s="9">
        <v>48.382742874143396</v>
      </c>
      <c r="E205" s="8">
        <v>9.8254911776606608</v>
      </c>
      <c r="F205" s="33">
        <v>519.50292897908696</v>
      </c>
      <c r="G205" s="8">
        <f t="shared" si="55"/>
        <v>58.208234051804055</v>
      </c>
      <c r="H205" s="8">
        <f t="shared" si="52"/>
        <v>51.950292897908696</v>
      </c>
      <c r="I205" s="9">
        <f t="shared" si="53"/>
        <v>519.50292897908696</v>
      </c>
      <c r="J205" s="4" t="str">
        <f t="shared" si="54"/>
        <v>JA</v>
      </c>
      <c r="K205" s="4">
        <f t="shared" si="56"/>
        <v>1070</v>
      </c>
      <c r="L205" s="44">
        <f t="shared" si="57"/>
        <v>7948.9143163090102</v>
      </c>
      <c r="M205" s="44">
        <f t="shared" si="58"/>
        <v>15897.82863261802</v>
      </c>
      <c r="N205" s="44">
        <f t="shared" si="59"/>
        <v>105892.87952845219</v>
      </c>
      <c r="O205" s="44">
        <f t="shared" si="60"/>
        <v>58254.980443998902</v>
      </c>
      <c r="P205" s="44">
        <f t="shared" si="61"/>
        <v>15897.82863261802</v>
      </c>
      <c r="Q205" s="44">
        <f t="shared" si="62"/>
        <v>12840.553895576093</v>
      </c>
      <c r="R205" s="44">
        <f t="shared" si="63"/>
        <v>21400.923159293488</v>
      </c>
      <c r="S205" s="44">
        <f t="shared" si="64"/>
        <v>317734.22539875732</v>
      </c>
      <c r="T205" s="7">
        <f t="shared" si="65"/>
        <v>555868.13400762307</v>
      </c>
      <c r="U205" s="7">
        <f t="shared" si="66"/>
        <v>555868.13400762307</v>
      </c>
      <c r="AB205" s="19"/>
      <c r="AC205" s="19"/>
    </row>
    <row r="206" spans="1:40" ht="13" thickBot="1" x14ac:dyDescent="0.3">
      <c r="A206" s="42">
        <v>40</v>
      </c>
      <c r="B206" s="4">
        <v>4022</v>
      </c>
      <c r="C206" s="9" t="s">
        <v>214</v>
      </c>
      <c r="D206" s="9">
        <v>15.243846316393999</v>
      </c>
      <c r="E206" s="8">
        <v>3.6475979153758398</v>
      </c>
      <c r="F206" s="33">
        <v>716.85156205010901</v>
      </c>
      <c r="G206" s="8">
        <f t="shared" si="55"/>
        <v>18.891444231769839</v>
      </c>
      <c r="H206" s="8">
        <f t="shared" si="52"/>
        <v>71.685156205010898</v>
      </c>
      <c r="I206" s="9">
        <f t="shared" si="53"/>
        <v>188.91444231769839</v>
      </c>
      <c r="J206" s="4" t="str">
        <f t="shared" si="54"/>
        <v>Nei</v>
      </c>
      <c r="K206" s="4">
        <f t="shared" si="56"/>
        <v>1320</v>
      </c>
      <c r="L206" s="44">
        <f t="shared" si="57"/>
        <v>3060.2</v>
      </c>
      <c r="M206" s="44">
        <f t="shared" si="58"/>
        <v>6120.4</v>
      </c>
      <c r="N206" s="44">
        <f t="shared" si="59"/>
        <v>40767</v>
      </c>
      <c r="O206" s="44">
        <f t="shared" si="60"/>
        <v>22427.200000000001</v>
      </c>
      <c r="P206" s="44">
        <f t="shared" si="61"/>
        <v>6120.4</v>
      </c>
      <c r="Q206" s="44">
        <f t="shared" si="62"/>
        <v>4943.3999999999996</v>
      </c>
      <c r="R206" s="44">
        <f t="shared" si="63"/>
        <v>8239</v>
      </c>
      <c r="S206" s="44">
        <f t="shared" si="64"/>
        <v>122322.4</v>
      </c>
      <c r="T206" s="7">
        <f t="shared" si="65"/>
        <v>249367.06385936186</v>
      </c>
      <c r="U206" s="7">
        <f t="shared" si="66"/>
        <v>214000</v>
      </c>
      <c r="AB206" s="19"/>
      <c r="AC206" s="19"/>
    </row>
    <row r="207" spans="1:40" ht="13" thickBot="1" x14ac:dyDescent="0.3">
      <c r="A207" s="42">
        <v>40</v>
      </c>
      <c r="B207" s="4">
        <v>4024</v>
      </c>
      <c r="C207" s="9" t="s">
        <v>213</v>
      </c>
      <c r="D207" s="9">
        <v>14.0721863758344</v>
      </c>
      <c r="E207" s="8">
        <v>2.51906736011804</v>
      </c>
      <c r="F207" s="33">
        <v>793.41245597787793</v>
      </c>
      <c r="G207" s="8">
        <f t="shared" si="55"/>
        <v>16.591253735952442</v>
      </c>
      <c r="H207" s="8">
        <f t="shared" si="52"/>
        <v>79.341245597787804</v>
      </c>
      <c r="I207" s="9">
        <f t="shared" si="53"/>
        <v>165.91253735952444</v>
      </c>
      <c r="J207" s="4" t="str">
        <f t="shared" si="54"/>
        <v>Nei</v>
      </c>
      <c r="K207" s="4">
        <f t="shared" si="56"/>
        <v>1320</v>
      </c>
      <c r="L207" s="44">
        <f t="shared" si="57"/>
        <v>3060.2</v>
      </c>
      <c r="M207" s="44">
        <f t="shared" si="58"/>
        <v>6120.4</v>
      </c>
      <c r="N207" s="44">
        <f t="shared" si="59"/>
        <v>40767</v>
      </c>
      <c r="O207" s="44">
        <f t="shared" si="60"/>
        <v>22427.200000000001</v>
      </c>
      <c r="P207" s="44">
        <f t="shared" si="61"/>
        <v>6120.4</v>
      </c>
      <c r="Q207" s="44">
        <f t="shared" si="62"/>
        <v>4943.3999999999996</v>
      </c>
      <c r="R207" s="44">
        <f t="shared" si="63"/>
        <v>8239</v>
      </c>
      <c r="S207" s="44">
        <f t="shared" si="64"/>
        <v>122322.4</v>
      </c>
      <c r="T207" s="7">
        <f t="shared" si="65"/>
        <v>219004.54931457224</v>
      </c>
      <c r="U207" s="7">
        <f t="shared" si="66"/>
        <v>214000</v>
      </c>
      <c r="AB207" s="19"/>
      <c r="AC207" s="19"/>
    </row>
    <row r="208" spans="1:40" ht="13" thickBot="1" x14ac:dyDescent="0.3">
      <c r="A208" s="42">
        <v>40</v>
      </c>
      <c r="B208" s="4">
        <v>4026</v>
      </c>
      <c r="C208" s="9" t="s">
        <v>212</v>
      </c>
      <c r="D208" s="9">
        <v>13.9112594153051</v>
      </c>
      <c r="E208" s="8">
        <v>6.3633504817076805</v>
      </c>
      <c r="F208" s="33">
        <v>1686.02040863652</v>
      </c>
      <c r="G208" s="8">
        <f t="shared" si="55"/>
        <v>20.27460989701278</v>
      </c>
      <c r="H208" s="8">
        <f t="shared" si="52"/>
        <v>168.60204086365201</v>
      </c>
      <c r="I208" s="9">
        <f t="shared" si="53"/>
        <v>202.7460989701278</v>
      </c>
      <c r="J208" s="4" t="str">
        <f t="shared" si="54"/>
        <v>Nei</v>
      </c>
      <c r="K208" s="4">
        <f t="shared" si="56"/>
        <v>1070</v>
      </c>
      <c r="L208" s="44">
        <f t="shared" si="57"/>
        <v>3102.2180603419256</v>
      </c>
      <c r="M208" s="44">
        <f t="shared" si="58"/>
        <v>6204.4361206838512</v>
      </c>
      <c r="N208" s="44">
        <f t="shared" si="59"/>
        <v>41326.751083575997</v>
      </c>
      <c r="O208" s="44">
        <f t="shared" si="60"/>
        <v>22735.136554114251</v>
      </c>
      <c r="P208" s="44">
        <f t="shared" si="61"/>
        <v>6204.4361206838512</v>
      </c>
      <c r="Q208" s="44">
        <f t="shared" si="62"/>
        <v>5011.2753282446483</v>
      </c>
      <c r="R208" s="44">
        <f t="shared" si="63"/>
        <v>8352.1255470744145</v>
      </c>
      <c r="S208" s="44">
        <f t="shared" si="64"/>
        <v>124001.94708331781</v>
      </c>
      <c r="T208" s="7">
        <f t="shared" si="65"/>
        <v>216938.32589803674</v>
      </c>
      <c r="U208" s="7">
        <f t="shared" si="66"/>
        <v>216938.32589803674</v>
      </c>
      <c r="AB208" s="19"/>
      <c r="AC208" s="19"/>
    </row>
    <row r="209" spans="1:29" ht="13" thickBot="1" x14ac:dyDescent="0.3">
      <c r="A209" s="42">
        <v>40</v>
      </c>
      <c r="B209" s="4">
        <v>4028</v>
      </c>
      <c r="C209" s="9" t="s">
        <v>215</v>
      </c>
      <c r="D209" s="9">
        <v>12.130212031756001</v>
      </c>
      <c r="E209" s="8">
        <v>4.4452483253227602</v>
      </c>
      <c r="F209" s="33">
        <v>710.28080168825693</v>
      </c>
      <c r="G209" s="8">
        <f t="shared" si="55"/>
        <v>16.575460357078761</v>
      </c>
      <c r="H209" s="8">
        <f t="shared" si="52"/>
        <v>71.028080168825696</v>
      </c>
      <c r="I209" s="9">
        <f t="shared" si="53"/>
        <v>165.75460357078759</v>
      </c>
      <c r="J209" s="4" t="str">
        <f t="shared" si="54"/>
        <v>Nei</v>
      </c>
      <c r="K209" s="4">
        <f t="shared" si="56"/>
        <v>1320</v>
      </c>
      <c r="L209" s="44">
        <f t="shared" si="57"/>
        <v>3060.2</v>
      </c>
      <c r="M209" s="44">
        <f t="shared" si="58"/>
        <v>6120.4</v>
      </c>
      <c r="N209" s="44">
        <f t="shared" si="59"/>
        <v>40767</v>
      </c>
      <c r="O209" s="44">
        <f t="shared" si="60"/>
        <v>22427.200000000001</v>
      </c>
      <c r="P209" s="44">
        <f t="shared" si="61"/>
        <v>6120.4</v>
      </c>
      <c r="Q209" s="44">
        <f t="shared" si="62"/>
        <v>4943.3999999999996</v>
      </c>
      <c r="R209" s="44">
        <f t="shared" si="63"/>
        <v>8239</v>
      </c>
      <c r="S209" s="44">
        <f t="shared" si="64"/>
        <v>122322.4</v>
      </c>
      <c r="T209" s="7">
        <f t="shared" si="65"/>
        <v>218796.07671343963</v>
      </c>
      <c r="U209" s="7">
        <f t="shared" si="66"/>
        <v>214000</v>
      </c>
      <c r="AB209" s="19"/>
      <c r="AC209" s="19"/>
    </row>
    <row r="210" spans="1:29" ht="13" thickBot="1" x14ac:dyDescent="0.3">
      <c r="A210" s="42">
        <v>40</v>
      </c>
      <c r="B210" s="4">
        <v>4030</v>
      </c>
      <c r="C210" s="9" t="s">
        <v>216</v>
      </c>
      <c r="D210" s="9">
        <v>5.33455483931494</v>
      </c>
      <c r="E210" s="8">
        <v>3.7311155994901202</v>
      </c>
      <c r="F210" s="33">
        <v>907.48968667979898</v>
      </c>
      <c r="G210" s="8">
        <f t="shared" si="55"/>
        <v>9.0656704388050606</v>
      </c>
      <c r="H210" s="8">
        <f t="shared" si="52"/>
        <v>90.748968667979909</v>
      </c>
      <c r="I210" s="9">
        <f t="shared" si="53"/>
        <v>90.656704388050599</v>
      </c>
      <c r="J210" s="4" t="str">
        <f t="shared" si="54"/>
        <v>Nei</v>
      </c>
      <c r="K210" s="4">
        <f t="shared" si="56"/>
        <v>1320</v>
      </c>
      <c r="L210" s="44">
        <f t="shared" si="57"/>
        <v>1711.235952028843</v>
      </c>
      <c r="M210" s="44">
        <f t="shared" si="58"/>
        <v>3422.4719040576861</v>
      </c>
      <c r="N210" s="44">
        <f t="shared" si="59"/>
        <v>22796.534885419202</v>
      </c>
      <c r="O210" s="44">
        <f t="shared" si="60"/>
        <v>12541.085858225368</v>
      </c>
      <c r="P210" s="44">
        <f t="shared" si="61"/>
        <v>3422.4719040576861</v>
      </c>
      <c r="Q210" s="44">
        <f t="shared" si="62"/>
        <v>2764.3042302004387</v>
      </c>
      <c r="R210" s="44">
        <f t="shared" si="63"/>
        <v>4607.1737170007309</v>
      </c>
      <c r="S210" s="44">
        <f t="shared" si="64"/>
        <v>68401.571341236835</v>
      </c>
      <c r="T210" s="7">
        <f t="shared" si="65"/>
        <v>119666.84979222679</v>
      </c>
      <c r="U210" s="7">
        <f t="shared" si="66"/>
        <v>119666.84979222679</v>
      </c>
      <c r="AB210" s="19"/>
      <c r="AC210" s="19"/>
    </row>
    <row r="211" spans="1:29" ht="13" thickBot="1" x14ac:dyDescent="0.3">
      <c r="A211" s="42">
        <v>40</v>
      </c>
      <c r="B211" s="4">
        <v>4032</v>
      </c>
      <c r="C211" s="9" t="s">
        <v>217</v>
      </c>
      <c r="D211" s="9">
        <v>8.8522999621282707</v>
      </c>
      <c r="E211" s="8">
        <v>2.6977357677379201</v>
      </c>
      <c r="F211" s="33">
        <v>1283.9457397641002</v>
      </c>
      <c r="G211" s="8">
        <f t="shared" si="55"/>
        <v>11.550035729866192</v>
      </c>
      <c r="H211" s="8">
        <f t="shared" si="52"/>
        <v>128.39457397641002</v>
      </c>
      <c r="I211" s="9">
        <f t="shared" si="53"/>
        <v>115.50035729866192</v>
      </c>
      <c r="J211" s="4" t="str">
        <f t="shared" si="54"/>
        <v>Nei</v>
      </c>
      <c r="K211" s="4">
        <f t="shared" si="56"/>
        <v>1320</v>
      </c>
      <c r="L211" s="44">
        <f t="shared" si="57"/>
        <v>2180.1847443695428</v>
      </c>
      <c r="M211" s="44">
        <f t="shared" si="58"/>
        <v>4360.3694887390857</v>
      </c>
      <c r="N211" s="44">
        <f t="shared" si="59"/>
        <v>29043.719846321528</v>
      </c>
      <c r="O211" s="44">
        <f t="shared" si="60"/>
        <v>15977.857427267698</v>
      </c>
      <c r="P211" s="44">
        <f t="shared" si="61"/>
        <v>4360.3694887390857</v>
      </c>
      <c r="Q211" s="44">
        <f t="shared" si="62"/>
        <v>3521.8368947507993</v>
      </c>
      <c r="R211" s="44">
        <f t="shared" si="63"/>
        <v>5869.7281579179989</v>
      </c>
      <c r="S211" s="44">
        <f t="shared" si="64"/>
        <v>87146.405586128007</v>
      </c>
      <c r="T211" s="7">
        <f t="shared" si="65"/>
        <v>152460.47163423375</v>
      </c>
      <c r="U211" s="7">
        <f t="shared" si="66"/>
        <v>152460.47163423375</v>
      </c>
      <c r="AB211" s="19"/>
      <c r="AC211" s="19"/>
    </row>
    <row r="212" spans="1:29" ht="13" thickBot="1" x14ac:dyDescent="0.3">
      <c r="A212" s="42">
        <v>40</v>
      </c>
      <c r="B212" s="4">
        <v>4034</v>
      </c>
      <c r="C212" s="9" t="s">
        <v>218</v>
      </c>
      <c r="D212" s="9">
        <v>13.429915927843499</v>
      </c>
      <c r="E212" s="8">
        <v>3.0791280359615798</v>
      </c>
      <c r="F212" s="33">
        <v>799.16787264372806</v>
      </c>
      <c r="G212" s="8">
        <f t="shared" si="55"/>
        <v>16.50904396380508</v>
      </c>
      <c r="H212" s="8">
        <f t="shared" si="52"/>
        <v>79.916787264372815</v>
      </c>
      <c r="I212" s="9">
        <f t="shared" si="53"/>
        <v>165.09043963805081</v>
      </c>
      <c r="J212" s="4" t="str">
        <f t="shared" si="54"/>
        <v>Nei</v>
      </c>
      <c r="K212" s="4">
        <f t="shared" si="56"/>
        <v>1320</v>
      </c>
      <c r="L212" s="44">
        <f t="shared" si="57"/>
        <v>3060.2</v>
      </c>
      <c r="M212" s="44">
        <f t="shared" si="58"/>
        <v>6120.4</v>
      </c>
      <c r="N212" s="44">
        <f t="shared" si="59"/>
        <v>40767</v>
      </c>
      <c r="O212" s="44">
        <f t="shared" si="60"/>
        <v>22427.200000000001</v>
      </c>
      <c r="P212" s="44">
        <f t="shared" si="61"/>
        <v>6120.4</v>
      </c>
      <c r="Q212" s="44">
        <f t="shared" si="62"/>
        <v>4943.3999999999996</v>
      </c>
      <c r="R212" s="44">
        <f t="shared" si="63"/>
        <v>8239</v>
      </c>
      <c r="S212" s="44">
        <f t="shared" si="64"/>
        <v>122322.4</v>
      </c>
      <c r="T212" s="7">
        <f t="shared" si="65"/>
        <v>217919.38032222708</v>
      </c>
      <c r="U212" s="7">
        <f t="shared" si="66"/>
        <v>214000</v>
      </c>
      <c r="AB212" s="19"/>
      <c r="AC212" s="19"/>
    </row>
    <row r="213" spans="1:29" ht="13" thickBot="1" x14ac:dyDescent="0.3">
      <c r="A213" s="43">
        <v>40</v>
      </c>
      <c r="B213" s="6">
        <v>4036</v>
      </c>
      <c r="C213" s="14" t="s">
        <v>219</v>
      </c>
      <c r="D213" s="14">
        <v>19.760574203050698</v>
      </c>
      <c r="E213" s="13">
        <v>7.6302992495370798</v>
      </c>
      <c r="F213" s="36">
        <v>1500.09690663679</v>
      </c>
      <c r="G213" s="13">
        <f t="shared" si="55"/>
        <v>27.390873452587776</v>
      </c>
      <c r="H213" s="13">
        <f t="shared" si="52"/>
        <v>150.00969066367901</v>
      </c>
      <c r="I213" s="14">
        <f t="shared" si="53"/>
        <v>273.90873452587778</v>
      </c>
      <c r="J213" s="6" t="str">
        <f t="shared" si="54"/>
        <v>Nei</v>
      </c>
      <c r="K213" s="6">
        <f t="shared" si="56"/>
        <v>1070</v>
      </c>
      <c r="L213" s="44">
        <f t="shared" si="57"/>
        <v>4191.0775469804557</v>
      </c>
      <c r="M213" s="44">
        <f t="shared" si="58"/>
        <v>8382.1550939609115</v>
      </c>
      <c r="N213" s="44">
        <f t="shared" si="59"/>
        <v>55832.1869020823</v>
      </c>
      <c r="O213" s="44">
        <f t="shared" si="60"/>
        <v>30715.029854793833</v>
      </c>
      <c r="P213" s="44">
        <f t="shared" si="61"/>
        <v>8382.1550939609115</v>
      </c>
      <c r="Q213" s="44">
        <f t="shared" si="62"/>
        <v>6770.2021912761211</v>
      </c>
      <c r="R213" s="44">
        <f t="shared" si="63"/>
        <v>11283.670318793535</v>
      </c>
      <c r="S213" s="44">
        <f t="shared" si="64"/>
        <v>167525.86894084114</v>
      </c>
      <c r="T213" s="44">
        <f t="shared" si="65"/>
        <v>293082.34594268922</v>
      </c>
      <c r="U213" s="44">
        <f t="shared" si="66"/>
        <v>293082.34594268922</v>
      </c>
      <c r="AB213" s="19"/>
      <c r="AC213" s="19"/>
    </row>
    <row r="214" spans="1:29" ht="13" thickBot="1" x14ac:dyDescent="0.3">
      <c r="A214" s="42">
        <v>42</v>
      </c>
      <c r="B214" s="5">
        <v>4201</v>
      </c>
      <c r="C214" s="11" t="s">
        <v>220</v>
      </c>
      <c r="D214" s="11">
        <v>4.6878168867687897</v>
      </c>
      <c r="E214" s="10">
        <v>6.0465479803327797</v>
      </c>
      <c r="F214" s="35">
        <v>193.24005816633201</v>
      </c>
      <c r="G214" s="10">
        <f t="shared" si="55"/>
        <v>10.734364867101569</v>
      </c>
      <c r="H214" s="10">
        <f t="shared" si="52"/>
        <v>19.324005816633203</v>
      </c>
      <c r="I214" s="11">
        <f t="shared" si="53"/>
        <v>107.34364867101569</v>
      </c>
      <c r="J214" s="5" t="str">
        <f t="shared" si="54"/>
        <v>Nei</v>
      </c>
      <c r="K214" s="5">
        <f t="shared" si="56"/>
        <v>1320</v>
      </c>
      <c r="L214" s="44">
        <f t="shared" si="57"/>
        <v>2026.218712314092</v>
      </c>
      <c r="M214" s="44">
        <f t="shared" si="58"/>
        <v>4052.4374246281841</v>
      </c>
      <c r="N214" s="44">
        <f t="shared" si="59"/>
        <v>26992.633894813604</v>
      </c>
      <c r="O214" s="44">
        <f t="shared" si="60"/>
        <v>14849.490982553627</v>
      </c>
      <c r="P214" s="44">
        <f t="shared" si="61"/>
        <v>4052.4374246281841</v>
      </c>
      <c r="Q214" s="44">
        <f t="shared" si="62"/>
        <v>3273.1225352766101</v>
      </c>
      <c r="R214" s="44">
        <f t="shared" si="63"/>
        <v>5455.2042254610169</v>
      </c>
      <c r="S214" s="44">
        <f t="shared" si="64"/>
        <v>80992.071046065379</v>
      </c>
      <c r="T214" s="12">
        <f t="shared" si="65"/>
        <v>141693.6162457407</v>
      </c>
      <c r="U214" s="12">
        <f t="shared" si="66"/>
        <v>141693.6162457407</v>
      </c>
      <c r="AB214" s="19"/>
      <c r="AC214" s="19"/>
    </row>
    <row r="215" spans="1:29" ht="13" thickBot="1" x14ac:dyDescent="0.3">
      <c r="A215" s="34">
        <v>42</v>
      </c>
      <c r="B215" s="4">
        <v>4202</v>
      </c>
      <c r="C215" s="9" t="s">
        <v>221</v>
      </c>
      <c r="D215" s="9">
        <v>19.690347451560999</v>
      </c>
      <c r="E215" s="8">
        <v>12.8439342798133</v>
      </c>
      <c r="F215" s="33">
        <v>304.26688957396402</v>
      </c>
      <c r="G215" s="8">
        <f t="shared" si="55"/>
        <v>32.5342817313743</v>
      </c>
      <c r="H215" s="8">
        <f t="shared" si="52"/>
        <v>30.426688957396404</v>
      </c>
      <c r="I215" s="9">
        <f t="shared" si="53"/>
        <v>304.26688957396402</v>
      </c>
      <c r="J215" s="4" t="str">
        <f t="shared" si="54"/>
        <v>JA</v>
      </c>
      <c r="K215" s="4">
        <f t="shared" si="56"/>
        <v>1070</v>
      </c>
      <c r="L215" s="44">
        <f t="shared" si="57"/>
        <v>4655.5876773712234</v>
      </c>
      <c r="M215" s="44">
        <f t="shared" si="58"/>
        <v>9311.1753547424469</v>
      </c>
      <c r="N215" s="44">
        <f t="shared" si="59"/>
        <v>62020.241436308963</v>
      </c>
      <c r="O215" s="44">
        <f t="shared" si="60"/>
        <v>34119.271929266033</v>
      </c>
      <c r="P215" s="44">
        <f t="shared" si="61"/>
        <v>9311.1753547424469</v>
      </c>
      <c r="Q215" s="44">
        <f t="shared" si="62"/>
        <v>7520.5647095996692</v>
      </c>
      <c r="R215" s="44">
        <f t="shared" si="63"/>
        <v>12534.274515999448</v>
      </c>
      <c r="S215" s="44">
        <f t="shared" si="64"/>
        <v>186093.28086611128</v>
      </c>
      <c r="T215" s="7">
        <f t="shared" si="65"/>
        <v>325565.57184414152</v>
      </c>
      <c r="U215" s="7">
        <f t="shared" si="66"/>
        <v>325565.57184414152</v>
      </c>
      <c r="AB215" s="19"/>
      <c r="AC215" s="19"/>
    </row>
    <row r="216" spans="1:29" ht="13" thickBot="1" x14ac:dyDescent="0.3">
      <c r="A216" s="34">
        <v>42</v>
      </c>
      <c r="B216" s="4">
        <v>4203</v>
      </c>
      <c r="C216" s="9" t="s">
        <v>222</v>
      </c>
      <c r="D216" s="9">
        <v>18.9468664074905</v>
      </c>
      <c r="E216" s="8">
        <v>25.449314094820501</v>
      </c>
      <c r="F216" s="33">
        <v>272.40056235019603</v>
      </c>
      <c r="G216" s="8">
        <f t="shared" si="55"/>
        <v>44.396180502310997</v>
      </c>
      <c r="H216" s="8">
        <f t="shared" si="52"/>
        <v>27.240056235019605</v>
      </c>
      <c r="I216" s="9">
        <f t="shared" si="53"/>
        <v>272.40056235019603</v>
      </c>
      <c r="J216" s="4" t="str">
        <f t="shared" si="54"/>
        <v>JA</v>
      </c>
      <c r="K216" s="4">
        <f t="shared" si="56"/>
        <v>1070</v>
      </c>
      <c r="L216" s="44">
        <f t="shared" si="57"/>
        <v>4168.0010045203499</v>
      </c>
      <c r="M216" s="44">
        <f t="shared" si="58"/>
        <v>8336.0020090406997</v>
      </c>
      <c r="N216" s="44">
        <f t="shared" si="59"/>
        <v>55524.768626652214</v>
      </c>
      <c r="O216" s="44">
        <f t="shared" si="60"/>
        <v>30545.909459701586</v>
      </c>
      <c r="P216" s="44">
        <f t="shared" si="61"/>
        <v>8336.0020090406997</v>
      </c>
      <c r="Q216" s="44">
        <f t="shared" si="62"/>
        <v>6732.9246996097954</v>
      </c>
      <c r="R216" s="44">
        <f t="shared" si="63"/>
        <v>11221.541166016326</v>
      </c>
      <c r="S216" s="44">
        <f t="shared" si="64"/>
        <v>166603.45274012809</v>
      </c>
      <c r="T216" s="7">
        <f t="shared" si="65"/>
        <v>291468.60171470977</v>
      </c>
      <c r="U216" s="7">
        <f t="shared" si="66"/>
        <v>291468.60171470977</v>
      </c>
      <c r="AB216" s="19"/>
      <c r="AC216" s="19"/>
    </row>
    <row r="217" spans="1:29" ht="13" thickBot="1" x14ac:dyDescent="0.3">
      <c r="A217" s="34">
        <v>42</v>
      </c>
      <c r="B217" s="4">
        <v>4204</v>
      </c>
      <c r="C217" s="9" t="s">
        <v>223</v>
      </c>
      <c r="D217" s="9">
        <v>25.2375808630444</v>
      </c>
      <c r="E217" s="8">
        <v>40.556156589451902</v>
      </c>
      <c r="F217" s="33">
        <v>646.31446723871397</v>
      </c>
      <c r="G217" s="8">
        <f t="shared" si="55"/>
        <v>65.793737452496302</v>
      </c>
      <c r="H217" s="8">
        <f t="shared" si="52"/>
        <v>64.631446723871406</v>
      </c>
      <c r="I217" s="9">
        <f t="shared" si="53"/>
        <v>646.31446723871397</v>
      </c>
      <c r="J217" s="4" t="str">
        <f t="shared" si="54"/>
        <v>JA</v>
      </c>
      <c r="K217" s="4">
        <f t="shared" si="56"/>
        <v>1070</v>
      </c>
      <c r="L217" s="44">
        <f t="shared" si="57"/>
        <v>9889.2576632195614</v>
      </c>
      <c r="M217" s="44">
        <f t="shared" si="58"/>
        <v>19778.515326439123</v>
      </c>
      <c r="N217" s="44">
        <f t="shared" si="59"/>
        <v>131741.50942960326</v>
      </c>
      <c r="O217" s="44">
        <f t="shared" si="60"/>
        <v>72475.119098280426</v>
      </c>
      <c r="P217" s="44">
        <f t="shared" si="61"/>
        <v>19778.515326439123</v>
      </c>
      <c r="Q217" s="44">
        <f t="shared" si="62"/>
        <v>15974.954686739291</v>
      </c>
      <c r="R217" s="44">
        <f t="shared" si="63"/>
        <v>26624.924477898821</v>
      </c>
      <c r="S217" s="44">
        <f t="shared" si="64"/>
        <v>395293.6839368043</v>
      </c>
      <c r="T217" s="7">
        <f t="shared" si="65"/>
        <v>691556.4799454239</v>
      </c>
      <c r="U217" s="7">
        <f t="shared" si="66"/>
        <v>691556.4799454239</v>
      </c>
      <c r="AB217" s="19"/>
      <c r="AC217" s="19"/>
    </row>
    <row r="218" spans="1:29" ht="13" thickBot="1" x14ac:dyDescent="0.3">
      <c r="A218" s="34">
        <v>42</v>
      </c>
      <c r="B218" s="4">
        <v>4205</v>
      </c>
      <c r="C218" s="9" t="s">
        <v>224</v>
      </c>
      <c r="D218" s="9">
        <v>43.9863089498864</v>
      </c>
      <c r="E218" s="8">
        <v>18.402834625815299</v>
      </c>
      <c r="F218" s="33">
        <v>936.20579335465709</v>
      </c>
      <c r="G218" s="8">
        <f t="shared" si="55"/>
        <v>62.389143575701695</v>
      </c>
      <c r="H218" s="8">
        <f t="shared" si="52"/>
        <v>93.62057933546572</v>
      </c>
      <c r="I218" s="9">
        <f t="shared" si="53"/>
        <v>623.89143575701701</v>
      </c>
      <c r="J218" s="4" t="str">
        <f t="shared" si="54"/>
        <v>Nei</v>
      </c>
      <c r="K218" s="4">
        <f t="shared" si="56"/>
        <v>1070</v>
      </c>
      <c r="L218" s="44">
        <f t="shared" si="57"/>
        <v>9546.162858518117</v>
      </c>
      <c r="M218" s="44">
        <f t="shared" si="58"/>
        <v>19092.325717036234</v>
      </c>
      <c r="N218" s="44">
        <f t="shared" si="59"/>
        <v>127170.91080753156</v>
      </c>
      <c r="O218" s="44">
        <f t="shared" si="60"/>
        <v>69960.690040048852</v>
      </c>
      <c r="P218" s="44">
        <f t="shared" si="61"/>
        <v>19092.325717036234</v>
      </c>
      <c r="Q218" s="44">
        <f t="shared" si="62"/>
        <v>15420.724617606187</v>
      </c>
      <c r="R218" s="44">
        <f t="shared" si="63"/>
        <v>25701.207696010315</v>
      </c>
      <c r="S218" s="44">
        <f t="shared" si="64"/>
        <v>381579.48880622064</v>
      </c>
      <c r="T218" s="7">
        <f t="shared" si="65"/>
        <v>667563.83626000816</v>
      </c>
      <c r="U218" s="7">
        <f t="shared" si="66"/>
        <v>667563.83626000816</v>
      </c>
      <c r="AB218" s="19"/>
      <c r="AC218" s="19"/>
    </row>
    <row r="219" spans="1:29" ht="13" thickBot="1" x14ac:dyDescent="0.3">
      <c r="A219" s="34">
        <v>42</v>
      </c>
      <c r="B219" s="4">
        <v>4206</v>
      </c>
      <c r="C219" s="9" t="s">
        <v>225</v>
      </c>
      <c r="D219" s="9">
        <v>35.027202196794001</v>
      </c>
      <c r="E219" s="8">
        <v>9.3698620944769608</v>
      </c>
      <c r="F219" s="33">
        <v>263.59662903859004</v>
      </c>
      <c r="G219" s="8">
        <f t="shared" si="55"/>
        <v>44.397064291270965</v>
      </c>
      <c r="H219" s="8">
        <f t="shared" si="52"/>
        <v>26.359662903859004</v>
      </c>
      <c r="I219" s="9">
        <f t="shared" si="53"/>
        <v>263.59662903859004</v>
      </c>
      <c r="J219" s="4" t="str">
        <f t="shared" si="54"/>
        <v>JA</v>
      </c>
      <c r="K219" s="4">
        <f t="shared" si="56"/>
        <v>1070</v>
      </c>
      <c r="L219" s="44">
        <f t="shared" si="57"/>
        <v>4033.2920209194663</v>
      </c>
      <c r="M219" s="44">
        <f t="shared" si="58"/>
        <v>8066.5840418389325</v>
      </c>
      <c r="N219" s="44">
        <f t="shared" si="59"/>
        <v>53730.218880080996</v>
      </c>
      <c r="O219" s="44">
        <f t="shared" si="60"/>
        <v>29558.671593871331</v>
      </c>
      <c r="P219" s="44">
        <f t="shared" si="61"/>
        <v>8066.5840418389325</v>
      </c>
      <c r="Q219" s="44">
        <f t="shared" si="62"/>
        <v>6515.3178799468296</v>
      </c>
      <c r="R219" s="44">
        <f t="shared" si="63"/>
        <v>10858.863133244717</v>
      </c>
      <c r="S219" s="44">
        <f t="shared" si="64"/>
        <v>161218.86147955013</v>
      </c>
      <c r="T219" s="7">
        <f t="shared" si="65"/>
        <v>282048.39307129133</v>
      </c>
      <c r="U219" s="7">
        <f t="shared" si="66"/>
        <v>282048.39307129133</v>
      </c>
      <c r="AB219" s="19"/>
      <c r="AC219" s="19"/>
    </row>
    <row r="220" spans="1:29" ht="13" thickBot="1" x14ac:dyDescent="0.3">
      <c r="A220" s="34">
        <v>42</v>
      </c>
      <c r="B220" s="4">
        <v>4207</v>
      </c>
      <c r="C220" s="9" t="s">
        <v>226</v>
      </c>
      <c r="D220" s="9">
        <v>17.5003059661192</v>
      </c>
      <c r="E220" s="8">
        <v>6.4474104099096099</v>
      </c>
      <c r="F220" s="33">
        <v>546.67079315282797</v>
      </c>
      <c r="G220" s="8">
        <f t="shared" si="55"/>
        <v>23.947716376028808</v>
      </c>
      <c r="H220" s="8">
        <f t="shared" si="52"/>
        <v>54.667079315282798</v>
      </c>
      <c r="I220" s="9">
        <f t="shared" si="53"/>
        <v>239.47716376028808</v>
      </c>
      <c r="J220" s="4" t="str">
        <f t="shared" si="54"/>
        <v>Nei</v>
      </c>
      <c r="K220" s="4">
        <f t="shared" si="56"/>
        <v>1070</v>
      </c>
      <c r="L220" s="44">
        <f t="shared" si="57"/>
        <v>3664.240082696168</v>
      </c>
      <c r="M220" s="44">
        <f t="shared" si="58"/>
        <v>7328.4801653923359</v>
      </c>
      <c r="N220" s="44">
        <f t="shared" si="59"/>
        <v>48813.827675078326</v>
      </c>
      <c r="O220" s="44">
        <f t="shared" si="60"/>
        <v>26854.011235423666</v>
      </c>
      <c r="P220" s="44">
        <f t="shared" si="61"/>
        <v>7328.4801653923359</v>
      </c>
      <c r="Q220" s="44">
        <f t="shared" si="62"/>
        <v>5919.1570566630407</v>
      </c>
      <c r="R220" s="44">
        <f t="shared" si="63"/>
        <v>9865.2617611050682</v>
      </c>
      <c r="S220" s="44">
        <f t="shared" si="64"/>
        <v>146467.10708175731</v>
      </c>
      <c r="T220" s="7">
        <f t="shared" si="65"/>
        <v>256240.56522350825</v>
      </c>
      <c r="U220" s="7">
        <f t="shared" si="66"/>
        <v>256240.56522350825</v>
      </c>
      <c r="AB220" s="19"/>
      <c r="AC220" s="19"/>
    </row>
    <row r="221" spans="1:29" ht="13" thickBot="1" x14ac:dyDescent="0.3">
      <c r="A221" s="34">
        <v>42</v>
      </c>
      <c r="B221" s="4">
        <v>4211</v>
      </c>
      <c r="C221" s="9" t="s">
        <v>227</v>
      </c>
      <c r="D221" s="9">
        <v>5.8488381624608898</v>
      </c>
      <c r="E221" s="8">
        <v>2.8995154096732398</v>
      </c>
      <c r="F221" s="33">
        <v>322.83108163469399</v>
      </c>
      <c r="G221" s="8">
        <f t="shared" si="55"/>
        <v>8.7483535721341301</v>
      </c>
      <c r="H221" s="8">
        <f t="shared" si="52"/>
        <v>32.2831081634694</v>
      </c>
      <c r="I221" s="9">
        <f t="shared" si="53"/>
        <v>87.483535721341298</v>
      </c>
      <c r="J221" s="4" t="str">
        <f t="shared" si="54"/>
        <v>Nei</v>
      </c>
      <c r="K221" s="4">
        <f t="shared" si="56"/>
        <v>1320</v>
      </c>
      <c r="L221" s="44">
        <f t="shared" si="57"/>
        <v>1651.3392202760385</v>
      </c>
      <c r="M221" s="44">
        <f t="shared" si="58"/>
        <v>3302.6784405520771</v>
      </c>
      <c r="N221" s="44">
        <f t="shared" si="59"/>
        <v>21998.609892488483</v>
      </c>
      <c r="O221" s="44">
        <f t="shared" si="60"/>
        <v>12102.122397547471</v>
      </c>
      <c r="P221" s="44">
        <f t="shared" si="61"/>
        <v>3302.6784405520771</v>
      </c>
      <c r="Q221" s="44">
        <f t="shared" si="62"/>
        <v>2667.5479712151391</v>
      </c>
      <c r="R221" s="44">
        <f t="shared" si="63"/>
        <v>4445.9132853585652</v>
      </c>
      <c r="S221" s="44">
        <f t="shared" si="64"/>
        <v>66007.377504180666</v>
      </c>
      <c r="T221" s="7">
        <f t="shared" si="65"/>
        <v>115478.26715217052</v>
      </c>
      <c r="U221" s="7">
        <f t="shared" si="66"/>
        <v>115478.26715217052</v>
      </c>
      <c r="AB221" s="19"/>
      <c r="AC221" s="19"/>
    </row>
    <row r="222" spans="1:29" ht="13" thickBot="1" x14ac:dyDescent="0.3">
      <c r="A222" s="34">
        <v>42</v>
      </c>
      <c r="B222" s="4">
        <v>4212</v>
      </c>
      <c r="C222" s="9" t="s">
        <v>228</v>
      </c>
      <c r="D222" s="9">
        <v>4.2376363777358304</v>
      </c>
      <c r="E222" s="8">
        <v>2.4807505888092298</v>
      </c>
      <c r="F222" s="33">
        <v>356.48063632134597</v>
      </c>
      <c r="G222" s="8">
        <f t="shared" si="55"/>
        <v>6.7183869665450597</v>
      </c>
      <c r="H222" s="8">
        <f t="shared" si="52"/>
        <v>35.648063632134601</v>
      </c>
      <c r="I222" s="9">
        <f t="shared" si="53"/>
        <v>67.183869665450601</v>
      </c>
      <c r="J222" s="4" t="str">
        <f t="shared" si="54"/>
        <v>Nei</v>
      </c>
      <c r="K222" s="4">
        <f t="shared" si="56"/>
        <v>1320</v>
      </c>
      <c r="L222" s="44">
        <f t="shared" si="57"/>
        <v>1268.1627238050455</v>
      </c>
      <c r="M222" s="44">
        <f t="shared" si="58"/>
        <v>2536.325447610091</v>
      </c>
      <c r="N222" s="44">
        <f t="shared" si="59"/>
        <v>16894.05586607421</v>
      </c>
      <c r="O222" s="44">
        <f t="shared" si="60"/>
        <v>9293.9477940397737</v>
      </c>
      <c r="P222" s="44">
        <f t="shared" si="61"/>
        <v>2536.325447610091</v>
      </c>
      <c r="Q222" s="44">
        <f t="shared" si="62"/>
        <v>2048.5705538389197</v>
      </c>
      <c r="R222" s="44">
        <f t="shared" si="63"/>
        <v>3414.2842563981994</v>
      </c>
      <c r="S222" s="44">
        <f t="shared" si="64"/>
        <v>50691.035869018466</v>
      </c>
      <c r="T222" s="7">
        <f t="shared" si="65"/>
        <v>88682.707958394793</v>
      </c>
      <c r="U222" s="7">
        <f t="shared" si="66"/>
        <v>88682.707958394793</v>
      </c>
      <c r="AB222" s="19"/>
      <c r="AC222" s="19"/>
    </row>
    <row r="223" spans="1:29" ht="13" thickBot="1" x14ac:dyDescent="0.3">
      <c r="A223" s="34">
        <v>42</v>
      </c>
      <c r="B223" s="4">
        <v>4213</v>
      </c>
      <c r="C223" s="9" t="s">
        <v>229</v>
      </c>
      <c r="D223" s="9">
        <v>7.4666228438444504</v>
      </c>
      <c r="E223" s="8">
        <v>6.1478796307317101</v>
      </c>
      <c r="F223" s="33">
        <v>215.648542314758</v>
      </c>
      <c r="G223" s="8">
        <f t="shared" si="55"/>
        <v>13.61450247457616</v>
      </c>
      <c r="H223" s="8">
        <f t="shared" si="52"/>
        <v>21.564854231475802</v>
      </c>
      <c r="I223" s="9">
        <f t="shared" si="53"/>
        <v>136.14502474576159</v>
      </c>
      <c r="J223" s="4" t="str">
        <f t="shared" si="54"/>
        <v>Nei</v>
      </c>
      <c r="K223" s="4">
        <f t="shared" si="56"/>
        <v>1320</v>
      </c>
      <c r="L223" s="44">
        <f t="shared" si="57"/>
        <v>2569.8734871009956</v>
      </c>
      <c r="M223" s="44">
        <f t="shared" si="58"/>
        <v>5139.7469742019912</v>
      </c>
      <c r="N223" s="44">
        <f t="shared" si="59"/>
        <v>34235.027922569207</v>
      </c>
      <c r="O223" s="44">
        <f t="shared" si="60"/>
        <v>18833.758143229676</v>
      </c>
      <c r="P223" s="44">
        <f t="shared" si="61"/>
        <v>5139.7469742019912</v>
      </c>
      <c r="Q223" s="44">
        <f t="shared" si="62"/>
        <v>4151.3340945477621</v>
      </c>
      <c r="R223" s="44">
        <f t="shared" si="63"/>
        <v>6918.8901575796035</v>
      </c>
      <c r="S223" s="44">
        <f t="shared" si="64"/>
        <v>102723.05491097407</v>
      </c>
      <c r="T223" s="7">
        <f t="shared" si="65"/>
        <v>179711.43266440529</v>
      </c>
      <c r="U223" s="7">
        <f t="shared" si="66"/>
        <v>179711.43266440529</v>
      </c>
      <c r="AB223" s="19"/>
      <c r="AC223" s="19"/>
    </row>
    <row r="224" spans="1:29" ht="13" thickBot="1" x14ac:dyDescent="0.3">
      <c r="A224" s="34">
        <v>42</v>
      </c>
      <c r="B224" s="4">
        <v>4214</v>
      </c>
      <c r="C224" s="9" t="s">
        <v>230</v>
      </c>
      <c r="D224" s="9">
        <v>9.3828726155476492</v>
      </c>
      <c r="E224" s="8">
        <v>5.5904362000461303</v>
      </c>
      <c r="F224" s="33">
        <v>646.34238410783803</v>
      </c>
      <c r="G224" s="8">
        <f t="shared" si="55"/>
        <v>14.973308815593779</v>
      </c>
      <c r="H224" s="8">
        <f t="shared" si="52"/>
        <v>64.634238410783809</v>
      </c>
      <c r="I224" s="9">
        <f t="shared" si="53"/>
        <v>149.73308815593779</v>
      </c>
      <c r="J224" s="4" t="str">
        <f t="shared" si="54"/>
        <v>Nei</v>
      </c>
      <c r="K224" s="4">
        <f t="shared" si="56"/>
        <v>1320</v>
      </c>
      <c r="L224" s="44">
        <f t="shared" si="57"/>
        <v>2826.3617720314819</v>
      </c>
      <c r="M224" s="44">
        <f t="shared" si="58"/>
        <v>5652.7235440629638</v>
      </c>
      <c r="N224" s="44">
        <f t="shared" si="59"/>
        <v>37651.882347692117</v>
      </c>
      <c r="O224" s="44">
        <f t="shared" si="60"/>
        <v>20713.476483139813</v>
      </c>
      <c r="P224" s="44">
        <f t="shared" si="61"/>
        <v>5652.7235440629638</v>
      </c>
      <c r="Q224" s="44">
        <f t="shared" si="62"/>
        <v>4565.661324050855</v>
      </c>
      <c r="R224" s="44">
        <f t="shared" si="63"/>
        <v>7609.4355400847589</v>
      </c>
      <c r="S224" s="44">
        <f t="shared" si="64"/>
        <v>112975.41181071293</v>
      </c>
      <c r="T224" s="7">
        <f t="shared" si="65"/>
        <v>197647.67636583789</v>
      </c>
      <c r="U224" s="7">
        <f t="shared" si="66"/>
        <v>197647.67636583789</v>
      </c>
      <c r="AB224" s="19"/>
      <c r="AC224" s="19"/>
    </row>
    <row r="225" spans="1:36" ht="13" thickBot="1" x14ac:dyDescent="0.3">
      <c r="A225" s="34">
        <v>42</v>
      </c>
      <c r="B225" s="4">
        <v>4215</v>
      </c>
      <c r="C225" s="9" t="s">
        <v>231</v>
      </c>
      <c r="D225" s="9">
        <v>6.3446142431710202</v>
      </c>
      <c r="E225" s="8">
        <v>7.7606764198187399</v>
      </c>
      <c r="F225" s="33">
        <v>190.62257563804098</v>
      </c>
      <c r="G225" s="8">
        <f t="shared" si="55"/>
        <v>14.105290662989759</v>
      </c>
      <c r="H225" s="8">
        <f t="shared" si="52"/>
        <v>19.062257563804099</v>
      </c>
      <c r="I225" s="9">
        <f t="shared" si="53"/>
        <v>141.05290662989759</v>
      </c>
      <c r="J225" s="4" t="str">
        <f t="shared" si="54"/>
        <v>Nei</v>
      </c>
      <c r="K225" s="4">
        <f t="shared" si="56"/>
        <v>1320</v>
      </c>
      <c r="L225" s="44">
        <f t="shared" si="57"/>
        <v>2662.5146655459471</v>
      </c>
      <c r="M225" s="44">
        <f t="shared" si="58"/>
        <v>5325.0293310918942</v>
      </c>
      <c r="N225" s="44">
        <f t="shared" si="59"/>
        <v>35469.163901154046</v>
      </c>
      <c r="O225" s="44">
        <f t="shared" si="60"/>
        <v>19512.694891553514</v>
      </c>
      <c r="P225" s="44">
        <f t="shared" si="61"/>
        <v>5325.0293310918942</v>
      </c>
      <c r="Q225" s="44">
        <f t="shared" si="62"/>
        <v>4300.9852289588371</v>
      </c>
      <c r="R225" s="44">
        <f t="shared" si="63"/>
        <v>7168.3087149313951</v>
      </c>
      <c r="S225" s="44">
        <f t="shared" si="64"/>
        <v>106426.11068713729</v>
      </c>
      <c r="T225" s="7">
        <f t="shared" si="65"/>
        <v>186189.83675146481</v>
      </c>
      <c r="U225" s="7">
        <f t="shared" si="66"/>
        <v>186189.83675146481</v>
      </c>
      <c r="AB225" s="19"/>
      <c r="AC225" s="19"/>
    </row>
    <row r="226" spans="1:36" ht="13" thickBot="1" x14ac:dyDescent="0.3">
      <c r="A226" s="34">
        <v>42</v>
      </c>
      <c r="B226" s="4">
        <v>4216</v>
      </c>
      <c r="C226" s="9" t="s">
        <v>232</v>
      </c>
      <c r="D226" s="9">
        <v>12.7287706581478</v>
      </c>
      <c r="E226" s="8">
        <v>4.2603379770828997</v>
      </c>
      <c r="F226" s="33">
        <v>639.31575006252797</v>
      </c>
      <c r="G226" s="8">
        <f t="shared" si="55"/>
        <v>16.9891086352307</v>
      </c>
      <c r="H226" s="8">
        <f t="shared" si="52"/>
        <v>63.9315750062528</v>
      </c>
      <c r="I226" s="9">
        <f t="shared" si="53"/>
        <v>169.89108635230701</v>
      </c>
      <c r="J226" s="4" t="str">
        <f t="shared" si="54"/>
        <v>Nei</v>
      </c>
      <c r="K226" s="4">
        <f t="shared" si="56"/>
        <v>1320</v>
      </c>
      <c r="L226" s="44">
        <f t="shared" si="57"/>
        <v>3060.2</v>
      </c>
      <c r="M226" s="44">
        <f t="shared" si="58"/>
        <v>6120.4</v>
      </c>
      <c r="N226" s="44">
        <f t="shared" si="59"/>
        <v>40767</v>
      </c>
      <c r="O226" s="44">
        <f t="shared" si="60"/>
        <v>22427.200000000001</v>
      </c>
      <c r="P226" s="44">
        <f t="shared" si="61"/>
        <v>6120.4</v>
      </c>
      <c r="Q226" s="44">
        <f t="shared" si="62"/>
        <v>4943.3999999999996</v>
      </c>
      <c r="R226" s="44">
        <f t="shared" si="63"/>
        <v>8239</v>
      </c>
      <c r="S226" s="44">
        <f t="shared" si="64"/>
        <v>122322.4</v>
      </c>
      <c r="T226" s="7">
        <f t="shared" si="65"/>
        <v>224256.23398504526</v>
      </c>
      <c r="U226" s="7">
        <f t="shared" si="66"/>
        <v>214000</v>
      </c>
      <c r="AB226" s="19"/>
      <c r="AC226" s="19"/>
    </row>
    <row r="227" spans="1:36" ht="13" thickBot="1" x14ac:dyDescent="0.3">
      <c r="A227" s="34">
        <v>42</v>
      </c>
      <c r="B227" s="4">
        <v>4217</v>
      </c>
      <c r="C227" s="9" t="s">
        <v>233</v>
      </c>
      <c r="D227" s="9">
        <v>14.109449848908101</v>
      </c>
      <c r="E227" s="8">
        <v>2.7967020968150798</v>
      </c>
      <c r="F227" s="33">
        <v>1133.8091433257698</v>
      </c>
      <c r="G227" s="8">
        <f t="shared" si="55"/>
        <v>16.906151945723181</v>
      </c>
      <c r="H227" s="8">
        <f t="shared" si="52"/>
        <v>113.38091433257699</v>
      </c>
      <c r="I227" s="9">
        <f t="shared" si="53"/>
        <v>169.06151945723181</v>
      </c>
      <c r="J227" s="4" t="str">
        <f t="shared" si="54"/>
        <v>Nei</v>
      </c>
      <c r="K227" s="4">
        <f t="shared" si="56"/>
        <v>1320</v>
      </c>
      <c r="L227" s="44">
        <f t="shared" si="57"/>
        <v>3060.2</v>
      </c>
      <c r="M227" s="44">
        <f t="shared" si="58"/>
        <v>6120.4</v>
      </c>
      <c r="N227" s="44">
        <f t="shared" si="59"/>
        <v>40767</v>
      </c>
      <c r="O227" s="44">
        <f t="shared" si="60"/>
        <v>22427.200000000001</v>
      </c>
      <c r="P227" s="44">
        <f t="shared" si="61"/>
        <v>6120.4</v>
      </c>
      <c r="Q227" s="44">
        <f t="shared" si="62"/>
        <v>4943.3999999999996</v>
      </c>
      <c r="R227" s="44">
        <f t="shared" si="63"/>
        <v>8239</v>
      </c>
      <c r="S227" s="44">
        <f t="shared" si="64"/>
        <v>122322.4</v>
      </c>
      <c r="T227" s="7">
        <f t="shared" si="65"/>
        <v>223161.205683546</v>
      </c>
      <c r="U227" s="7">
        <f t="shared" si="66"/>
        <v>214000</v>
      </c>
      <c r="AB227" s="19"/>
      <c r="AC227" s="19"/>
    </row>
    <row r="228" spans="1:36" ht="13" thickBot="1" x14ac:dyDescent="0.3">
      <c r="A228" s="34">
        <v>42</v>
      </c>
      <c r="B228" s="4">
        <v>4218</v>
      </c>
      <c r="C228" s="9" t="s">
        <v>234</v>
      </c>
      <c r="D228" s="9">
        <v>5.4150492354797901</v>
      </c>
      <c r="E228" s="8">
        <v>1.5235237432277602</v>
      </c>
      <c r="F228" s="33">
        <v>262.50883485678401</v>
      </c>
      <c r="G228" s="8">
        <f t="shared" si="55"/>
        <v>6.9385729787075503</v>
      </c>
      <c r="H228" s="8">
        <f t="shared" si="52"/>
        <v>26.250883485678401</v>
      </c>
      <c r="I228" s="9">
        <f t="shared" si="53"/>
        <v>69.385729787075505</v>
      </c>
      <c r="J228" s="4" t="str">
        <f t="shared" si="54"/>
        <v>Nei</v>
      </c>
      <c r="K228" s="4">
        <f t="shared" si="56"/>
        <v>1320</v>
      </c>
      <c r="L228" s="44">
        <f t="shared" si="57"/>
        <v>1309.7250354608373</v>
      </c>
      <c r="M228" s="44">
        <f t="shared" si="58"/>
        <v>2619.4500709216745</v>
      </c>
      <c r="N228" s="44">
        <f t="shared" si="59"/>
        <v>17447.735612258006</v>
      </c>
      <c r="O228" s="44">
        <f t="shared" si="60"/>
        <v>9598.5443158248781</v>
      </c>
      <c r="P228" s="44">
        <f t="shared" si="61"/>
        <v>2619.4500709216745</v>
      </c>
      <c r="Q228" s="44">
        <f t="shared" si="62"/>
        <v>2115.7096726675063</v>
      </c>
      <c r="R228" s="44">
        <f t="shared" si="63"/>
        <v>3526.182787779177</v>
      </c>
      <c r="S228" s="44">
        <f t="shared" si="64"/>
        <v>52352.365753105914</v>
      </c>
      <c r="T228" s="7">
        <f t="shared" si="65"/>
        <v>91589.163318939667</v>
      </c>
      <c r="U228" s="7">
        <f t="shared" si="66"/>
        <v>91589.163318939667</v>
      </c>
      <c r="AB228" s="19"/>
      <c r="AC228" s="19"/>
    </row>
    <row r="229" spans="1:36" ht="13" thickBot="1" x14ac:dyDescent="0.3">
      <c r="A229" s="34">
        <v>42</v>
      </c>
      <c r="B229" s="4">
        <v>4219</v>
      </c>
      <c r="C229" s="9" t="s">
        <v>235</v>
      </c>
      <c r="D229" s="9">
        <v>12.413459309645399</v>
      </c>
      <c r="E229" s="8">
        <v>4.86082403796898</v>
      </c>
      <c r="F229" s="33">
        <v>589.15074123459692</v>
      </c>
      <c r="G229" s="8">
        <f t="shared" si="55"/>
        <v>17.274283347614379</v>
      </c>
      <c r="H229" s="8">
        <f t="shared" si="52"/>
        <v>58.915074123459696</v>
      </c>
      <c r="I229" s="9">
        <f t="shared" si="53"/>
        <v>172.7428334761438</v>
      </c>
      <c r="J229" s="4" t="str">
        <f t="shared" si="54"/>
        <v>Nei</v>
      </c>
      <c r="K229" s="4">
        <f t="shared" si="56"/>
        <v>1320</v>
      </c>
      <c r="L229" s="44">
        <f t="shared" si="57"/>
        <v>3060.2</v>
      </c>
      <c r="M229" s="44">
        <f t="shared" si="58"/>
        <v>6120.4</v>
      </c>
      <c r="N229" s="44">
        <f t="shared" si="59"/>
        <v>40767</v>
      </c>
      <c r="O229" s="44">
        <f t="shared" si="60"/>
        <v>22427.200000000001</v>
      </c>
      <c r="P229" s="44">
        <f t="shared" si="61"/>
        <v>6120.4</v>
      </c>
      <c r="Q229" s="44">
        <f t="shared" si="62"/>
        <v>4943.3999999999996</v>
      </c>
      <c r="R229" s="44">
        <f t="shared" si="63"/>
        <v>8239</v>
      </c>
      <c r="S229" s="44">
        <f t="shared" si="64"/>
        <v>122322.4</v>
      </c>
      <c r="T229" s="7">
        <f t="shared" si="65"/>
        <v>228020.54018850983</v>
      </c>
      <c r="U229" s="7">
        <f t="shared" si="66"/>
        <v>214000</v>
      </c>
      <c r="AB229" s="19"/>
      <c r="AC229" s="19"/>
    </row>
    <row r="230" spans="1:36" ht="13" thickBot="1" x14ac:dyDescent="0.3">
      <c r="A230" s="34">
        <v>42</v>
      </c>
      <c r="B230" s="4">
        <v>4220</v>
      </c>
      <c r="C230" s="9" t="s">
        <v>236</v>
      </c>
      <c r="D230" s="9">
        <v>9.6156426211278099</v>
      </c>
      <c r="E230" s="8">
        <v>1.87914124818809</v>
      </c>
      <c r="F230" s="33">
        <v>968.67979584538602</v>
      </c>
      <c r="G230" s="8">
        <f t="shared" si="55"/>
        <v>11.494783869315899</v>
      </c>
      <c r="H230" s="8">
        <f t="shared" si="52"/>
        <v>96.867979584538602</v>
      </c>
      <c r="I230" s="9">
        <f t="shared" si="53"/>
        <v>114.94783869315899</v>
      </c>
      <c r="J230" s="4" t="str">
        <f t="shared" si="54"/>
        <v>Nei</v>
      </c>
      <c r="K230" s="4">
        <f t="shared" si="56"/>
        <v>1320</v>
      </c>
      <c r="L230" s="44">
        <f t="shared" si="57"/>
        <v>2169.7554031720692</v>
      </c>
      <c r="M230" s="44">
        <f t="shared" si="58"/>
        <v>4339.5108063441385</v>
      </c>
      <c r="N230" s="44">
        <f t="shared" si="59"/>
        <v>28904.783517781758</v>
      </c>
      <c r="O230" s="44">
        <f t="shared" si="60"/>
        <v>15901.424213456843</v>
      </c>
      <c r="P230" s="44">
        <f t="shared" si="61"/>
        <v>4339.5108063441385</v>
      </c>
      <c r="Q230" s="44">
        <f t="shared" si="62"/>
        <v>3504.9894974318036</v>
      </c>
      <c r="R230" s="44">
        <f t="shared" si="63"/>
        <v>5841.6491623863394</v>
      </c>
      <c r="S230" s="44">
        <f t="shared" si="64"/>
        <v>86729.523668052774</v>
      </c>
      <c r="T230" s="7">
        <f t="shared" si="65"/>
        <v>151731.14707496986</v>
      </c>
      <c r="U230" s="7">
        <f t="shared" si="66"/>
        <v>151731.14707496986</v>
      </c>
      <c r="AB230" s="19"/>
      <c r="AC230" s="19"/>
    </row>
    <row r="231" spans="1:36" ht="13" thickBot="1" x14ac:dyDescent="0.3">
      <c r="A231" s="34">
        <v>42</v>
      </c>
      <c r="B231" s="4">
        <v>4221</v>
      </c>
      <c r="C231" s="9" t="s">
        <v>237</v>
      </c>
      <c r="D231" s="9">
        <v>10.558168570347801</v>
      </c>
      <c r="E231" s="8">
        <v>2.2565706440222399</v>
      </c>
      <c r="F231" s="33">
        <v>693.10182775443991</v>
      </c>
      <c r="G231" s="8">
        <f t="shared" si="55"/>
        <v>12.814739214370041</v>
      </c>
      <c r="H231" s="8">
        <f t="shared" si="52"/>
        <v>69.310182775443991</v>
      </c>
      <c r="I231" s="9">
        <f t="shared" si="53"/>
        <v>128.14739214370042</v>
      </c>
      <c r="J231" s="4" t="str">
        <f t="shared" si="54"/>
        <v>Nei</v>
      </c>
      <c r="K231" s="4">
        <f t="shared" si="56"/>
        <v>1320</v>
      </c>
      <c r="L231" s="44">
        <f t="shared" si="57"/>
        <v>2418.9101741044888</v>
      </c>
      <c r="M231" s="44">
        <f t="shared" si="58"/>
        <v>4837.8203482089775</v>
      </c>
      <c r="N231" s="44">
        <f t="shared" si="59"/>
        <v>32223.943228454904</v>
      </c>
      <c r="O231" s="44">
        <f t="shared" si="60"/>
        <v>17727.397639590941</v>
      </c>
      <c r="P231" s="44">
        <f t="shared" si="61"/>
        <v>4837.8203482089775</v>
      </c>
      <c r="Q231" s="44">
        <f t="shared" si="62"/>
        <v>3907.4702812457126</v>
      </c>
      <c r="R231" s="44">
        <f t="shared" si="63"/>
        <v>6512.4504687428544</v>
      </c>
      <c r="S231" s="44">
        <f t="shared" si="64"/>
        <v>96688.745141127685</v>
      </c>
      <c r="T231" s="7">
        <f t="shared" si="65"/>
        <v>169154.55762968454</v>
      </c>
      <c r="U231" s="7">
        <f t="shared" si="66"/>
        <v>169154.55762968454</v>
      </c>
      <c r="AB231" s="19"/>
      <c r="AC231" s="19"/>
    </row>
    <row r="232" spans="1:36" ht="13" thickBot="1" x14ac:dyDescent="0.3">
      <c r="A232" s="34">
        <v>42</v>
      </c>
      <c r="B232" s="4">
        <v>4222</v>
      </c>
      <c r="C232" s="9" t="s">
        <v>238</v>
      </c>
      <c r="D232" s="9">
        <v>3.1300404738636103</v>
      </c>
      <c r="E232" s="8">
        <v>2.7407386995464802</v>
      </c>
      <c r="F232" s="33">
        <v>723.63679268301701</v>
      </c>
      <c r="G232" s="8">
        <f t="shared" si="55"/>
        <v>5.8707791734100905</v>
      </c>
      <c r="H232" s="8">
        <f t="shared" si="52"/>
        <v>72.363679268301709</v>
      </c>
      <c r="I232" s="9">
        <f t="shared" si="53"/>
        <v>58.707791734100908</v>
      </c>
      <c r="J232" s="4" t="str">
        <f t="shared" si="54"/>
        <v>Nei</v>
      </c>
      <c r="K232" s="4">
        <f t="shared" si="56"/>
        <v>1320</v>
      </c>
      <c r="L232" s="44">
        <f t="shared" si="57"/>
        <v>1108.1682767728887</v>
      </c>
      <c r="M232" s="44">
        <f t="shared" si="58"/>
        <v>2216.3365535457774</v>
      </c>
      <c r="N232" s="44">
        <f t="shared" si="59"/>
        <v>14762.661309457015</v>
      </c>
      <c r="O232" s="44">
        <f t="shared" si="60"/>
        <v>8121.4010773285836</v>
      </c>
      <c r="P232" s="44">
        <f t="shared" si="61"/>
        <v>2216.3365535457774</v>
      </c>
      <c r="Q232" s="44">
        <f t="shared" si="62"/>
        <v>1790.1179855562048</v>
      </c>
      <c r="R232" s="44">
        <f t="shared" si="63"/>
        <v>2983.5299759270079</v>
      </c>
      <c r="S232" s="44">
        <f t="shared" si="64"/>
        <v>44295.733356879944</v>
      </c>
      <c r="T232" s="7">
        <f t="shared" si="65"/>
        <v>77494.285089013196</v>
      </c>
      <c r="U232" s="7">
        <f t="shared" si="66"/>
        <v>77494.285089013196</v>
      </c>
      <c r="AB232" s="19"/>
      <c r="AC232" s="19"/>
    </row>
    <row r="233" spans="1:36" s="15" customFormat="1" ht="13" thickBot="1" x14ac:dyDescent="0.3">
      <c r="A233" s="34">
        <v>42</v>
      </c>
      <c r="B233" s="4">
        <v>4223</v>
      </c>
      <c r="C233" s="9" t="s">
        <v>239</v>
      </c>
      <c r="D233" s="9">
        <v>13.8923756366035</v>
      </c>
      <c r="E233" s="8">
        <v>7.43873112996706</v>
      </c>
      <c r="F233" s="33">
        <v>385.83131986400099</v>
      </c>
      <c r="G233" s="8">
        <f t="shared" si="55"/>
        <v>21.33110676657056</v>
      </c>
      <c r="H233" s="8">
        <f t="shared" si="52"/>
        <v>38.583131986400105</v>
      </c>
      <c r="I233" s="9">
        <f t="shared" si="53"/>
        <v>213.31106766570559</v>
      </c>
      <c r="J233" s="4" t="str">
        <f t="shared" si="54"/>
        <v>Nei</v>
      </c>
      <c r="K233" s="4">
        <f t="shared" si="56"/>
        <v>1070</v>
      </c>
      <c r="L233" s="44">
        <f t="shared" si="57"/>
        <v>3263.8726463529615</v>
      </c>
      <c r="M233" s="44">
        <f t="shared" si="58"/>
        <v>6527.745292705923</v>
      </c>
      <c r="N233" s="44">
        <f t="shared" si="59"/>
        <v>43480.261477639098</v>
      </c>
      <c r="O233" s="44">
        <f t="shared" si="60"/>
        <v>23919.849883761563</v>
      </c>
      <c r="P233" s="44">
        <f t="shared" si="61"/>
        <v>6527.745292705923</v>
      </c>
      <c r="Q233" s="44">
        <f t="shared" si="62"/>
        <v>5272.4096594932453</v>
      </c>
      <c r="R233" s="44">
        <f t="shared" si="63"/>
        <v>8787.3494324887415</v>
      </c>
      <c r="S233" s="44">
        <f t="shared" si="64"/>
        <v>130463.60871715753</v>
      </c>
      <c r="T233" s="7">
        <f t="shared" si="65"/>
        <v>228242.84240230499</v>
      </c>
      <c r="U233" s="7">
        <f t="shared" si="66"/>
        <v>228242.84240230499</v>
      </c>
      <c r="V233"/>
      <c r="W233" s="19"/>
      <c r="X233" s="19"/>
      <c r="Y233" s="24"/>
      <c r="Z233"/>
      <c r="AA233"/>
      <c r="AB233" s="19"/>
      <c r="AC233" s="19"/>
      <c r="AD233"/>
      <c r="AE233"/>
      <c r="AF233"/>
      <c r="AG233"/>
      <c r="AH233"/>
      <c r="AI233"/>
      <c r="AJ233"/>
    </row>
    <row r="234" spans="1:36" ht="13" thickBot="1" x14ac:dyDescent="0.3">
      <c r="A234" s="34">
        <v>42</v>
      </c>
      <c r="B234" s="4">
        <v>4224</v>
      </c>
      <c r="C234" s="9" t="s">
        <v>240</v>
      </c>
      <c r="D234" s="9">
        <v>9.6720613858755016</v>
      </c>
      <c r="E234" s="8">
        <v>2.5921259900903801</v>
      </c>
      <c r="F234" s="33">
        <v>890.98811763681192</v>
      </c>
      <c r="G234" s="8">
        <f t="shared" si="55"/>
        <v>12.264187375965882</v>
      </c>
      <c r="H234" s="8">
        <f t="shared" si="52"/>
        <v>89.098811763681198</v>
      </c>
      <c r="I234" s="9">
        <f t="shared" si="53"/>
        <v>122.64187375965882</v>
      </c>
      <c r="J234" s="4" t="str">
        <f t="shared" si="54"/>
        <v>Nei</v>
      </c>
      <c r="K234" s="4">
        <f t="shared" si="56"/>
        <v>1320</v>
      </c>
      <c r="L234" s="44">
        <f t="shared" si="57"/>
        <v>2314.9880090873198</v>
      </c>
      <c r="M234" s="44">
        <f t="shared" si="58"/>
        <v>4629.9760181746396</v>
      </c>
      <c r="N234" s="44">
        <f t="shared" si="59"/>
        <v>30839.525575603806</v>
      </c>
      <c r="O234" s="44">
        <f t="shared" si="60"/>
        <v>16965.786248416163</v>
      </c>
      <c r="P234" s="44">
        <f t="shared" si="61"/>
        <v>4629.9760181746396</v>
      </c>
      <c r="Q234" s="44">
        <f t="shared" si="62"/>
        <v>3739.5960146795164</v>
      </c>
      <c r="R234" s="44">
        <f t="shared" si="63"/>
        <v>6232.6600244658612</v>
      </c>
      <c r="S234" s="44">
        <f t="shared" si="64"/>
        <v>92534.765454147695</v>
      </c>
      <c r="T234" s="7">
        <f t="shared" si="65"/>
        <v>161887.27336274963</v>
      </c>
      <c r="U234" s="7">
        <f t="shared" si="66"/>
        <v>161887.27336274963</v>
      </c>
      <c r="AB234" s="19"/>
      <c r="AC234" s="19"/>
    </row>
    <row r="235" spans="1:36" ht="13" thickBot="1" x14ac:dyDescent="0.3">
      <c r="A235" s="34">
        <v>42</v>
      </c>
      <c r="B235" s="4">
        <v>4225</v>
      </c>
      <c r="C235" s="9" t="s">
        <v>241</v>
      </c>
      <c r="D235" s="9">
        <v>31.6379109062335</v>
      </c>
      <c r="E235" s="8">
        <v>10.194485575823801</v>
      </c>
      <c r="F235" s="33">
        <v>645.31575566424203</v>
      </c>
      <c r="G235" s="8">
        <f t="shared" si="55"/>
        <v>41.832396482057305</v>
      </c>
      <c r="H235" s="8">
        <f t="shared" si="52"/>
        <v>64.531575566424209</v>
      </c>
      <c r="I235" s="9">
        <f t="shared" si="53"/>
        <v>418.32396482057305</v>
      </c>
      <c r="J235" s="4" t="str">
        <f t="shared" si="54"/>
        <v>Nei</v>
      </c>
      <c r="K235" s="4">
        <f t="shared" si="56"/>
        <v>1070</v>
      </c>
      <c r="L235" s="44">
        <f t="shared" si="57"/>
        <v>6400.7749857195886</v>
      </c>
      <c r="M235" s="44">
        <f t="shared" si="58"/>
        <v>12801.549971439177</v>
      </c>
      <c r="N235" s="44">
        <f t="shared" si="59"/>
        <v>85269.065369201518</v>
      </c>
      <c r="O235" s="44">
        <f t="shared" si="60"/>
        <v>46909.176119119787</v>
      </c>
      <c r="P235" s="44">
        <f t="shared" si="61"/>
        <v>12801.549971439177</v>
      </c>
      <c r="Q235" s="44">
        <f t="shared" si="62"/>
        <v>10339.713438470104</v>
      </c>
      <c r="R235" s="44">
        <f t="shared" si="63"/>
        <v>17232.855730783507</v>
      </c>
      <c r="S235" s="44">
        <f t="shared" si="64"/>
        <v>255851.95677184034</v>
      </c>
      <c r="T235" s="7">
        <f t="shared" si="65"/>
        <v>447606.6423580132</v>
      </c>
      <c r="U235" s="7">
        <f t="shared" si="66"/>
        <v>447606.6423580132</v>
      </c>
      <c r="AB235" s="19"/>
      <c r="AC235" s="19"/>
    </row>
    <row r="236" spans="1:36" ht="13" thickBot="1" x14ac:dyDescent="0.3">
      <c r="A236" s="34">
        <v>42</v>
      </c>
      <c r="B236" s="4">
        <v>4226</v>
      </c>
      <c r="C236" s="9" t="s">
        <v>242</v>
      </c>
      <c r="D236" s="9">
        <v>15.577833638665101</v>
      </c>
      <c r="E236" s="8">
        <v>2.4639452745383297</v>
      </c>
      <c r="F236" s="33">
        <v>463.294225946918</v>
      </c>
      <c r="G236" s="8">
        <f t="shared" si="55"/>
        <v>18.04177891320343</v>
      </c>
      <c r="H236" s="8">
        <f t="shared" si="52"/>
        <v>46.329422594691806</v>
      </c>
      <c r="I236" s="9">
        <f t="shared" si="53"/>
        <v>180.4177891320343</v>
      </c>
      <c r="J236" s="4" t="str">
        <f t="shared" si="54"/>
        <v>Nei</v>
      </c>
      <c r="K236" s="4">
        <f t="shared" si="56"/>
        <v>1320</v>
      </c>
      <c r="L236" s="44">
        <f t="shared" si="57"/>
        <v>3060.2</v>
      </c>
      <c r="M236" s="44">
        <f t="shared" si="58"/>
        <v>6120.4</v>
      </c>
      <c r="N236" s="44">
        <f t="shared" si="59"/>
        <v>40767</v>
      </c>
      <c r="O236" s="44">
        <f t="shared" si="60"/>
        <v>22427.200000000001</v>
      </c>
      <c r="P236" s="44">
        <f t="shared" si="61"/>
        <v>6120.4</v>
      </c>
      <c r="Q236" s="44">
        <f t="shared" si="62"/>
        <v>4943.3999999999996</v>
      </c>
      <c r="R236" s="44">
        <f t="shared" si="63"/>
        <v>8239</v>
      </c>
      <c r="S236" s="44">
        <f t="shared" si="64"/>
        <v>122322.4</v>
      </c>
      <c r="T236" s="7">
        <f t="shared" si="65"/>
        <v>238151.48165428528</v>
      </c>
      <c r="U236" s="7">
        <f t="shared" si="66"/>
        <v>214000</v>
      </c>
      <c r="AB236" s="19"/>
      <c r="AC236" s="19"/>
    </row>
    <row r="237" spans="1:36" ht="13" thickBot="1" x14ac:dyDescent="0.3">
      <c r="A237" s="34">
        <v>42</v>
      </c>
      <c r="B237" s="4">
        <v>4227</v>
      </c>
      <c r="C237" s="9" t="s">
        <v>243</v>
      </c>
      <c r="D237" s="9">
        <v>27.6308473585702</v>
      </c>
      <c r="E237" s="8">
        <v>6.5458258062187396</v>
      </c>
      <c r="F237" s="33">
        <v>966.79505889674101</v>
      </c>
      <c r="G237" s="8">
        <f t="shared" si="55"/>
        <v>34.176673164788937</v>
      </c>
      <c r="H237" s="8">
        <f t="shared" si="52"/>
        <v>96.679505889674104</v>
      </c>
      <c r="I237" s="9">
        <f t="shared" si="53"/>
        <v>341.7667316478894</v>
      </c>
      <c r="J237" s="4" t="str">
        <f t="shared" si="54"/>
        <v>Nei</v>
      </c>
      <c r="K237" s="4">
        <f t="shared" si="56"/>
        <v>1070</v>
      </c>
      <c r="L237" s="44">
        <f t="shared" si="57"/>
        <v>5229.3727609443558</v>
      </c>
      <c r="M237" s="44">
        <f t="shared" si="58"/>
        <v>10458.745521888712</v>
      </c>
      <c r="N237" s="44">
        <f t="shared" si="59"/>
        <v>69664.021745447535</v>
      </c>
      <c r="O237" s="44">
        <f t="shared" si="60"/>
        <v>38324.354220067726</v>
      </c>
      <c r="P237" s="44">
        <f t="shared" si="61"/>
        <v>10458.745521888712</v>
      </c>
      <c r="Q237" s="44">
        <f t="shared" si="62"/>
        <v>8447.4483061408828</v>
      </c>
      <c r="R237" s="44">
        <f t="shared" si="63"/>
        <v>14079.080510234804</v>
      </c>
      <c r="S237" s="44">
        <f t="shared" si="64"/>
        <v>209028.63427662893</v>
      </c>
      <c r="T237" s="7">
        <f t="shared" si="65"/>
        <v>365690.40286324167</v>
      </c>
      <c r="U237" s="7">
        <f t="shared" si="66"/>
        <v>365690.40286324167</v>
      </c>
      <c r="AB237" s="19"/>
      <c r="AC237" s="19"/>
    </row>
    <row r="238" spans="1:36" ht="13" thickBot="1" x14ac:dyDescent="0.3">
      <c r="A238" s="43">
        <v>42</v>
      </c>
      <c r="B238" s="6">
        <v>4228</v>
      </c>
      <c r="C238" s="14" t="s">
        <v>244</v>
      </c>
      <c r="D238" s="14">
        <v>13.6720742434894</v>
      </c>
      <c r="E238" s="13">
        <v>4.5990436853877696</v>
      </c>
      <c r="F238" s="36">
        <v>1561.3473379914101</v>
      </c>
      <c r="G238" s="13">
        <f t="shared" si="55"/>
        <v>18.271117928877167</v>
      </c>
      <c r="H238" s="13">
        <f t="shared" si="52"/>
        <v>156.13473379914103</v>
      </c>
      <c r="I238" s="14">
        <f t="shared" si="53"/>
        <v>182.71117928877169</v>
      </c>
      <c r="J238" s="6" t="str">
        <f t="shared" si="54"/>
        <v>Nei</v>
      </c>
      <c r="K238" s="6">
        <f t="shared" si="56"/>
        <v>1320</v>
      </c>
      <c r="L238" s="44">
        <f t="shared" si="57"/>
        <v>3060.2</v>
      </c>
      <c r="M238" s="44">
        <f t="shared" si="58"/>
        <v>6120.4</v>
      </c>
      <c r="N238" s="44">
        <f t="shared" si="59"/>
        <v>40767</v>
      </c>
      <c r="O238" s="44">
        <f t="shared" si="60"/>
        <v>22427.200000000001</v>
      </c>
      <c r="P238" s="44">
        <f t="shared" si="61"/>
        <v>6120.4</v>
      </c>
      <c r="Q238" s="44">
        <f t="shared" si="62"/>
        <v>4943.3999999999996</v>
      </c>
      <c r="R238" s="44">
        <f t="shared" si="63"/>
        <v>8239</v>
      </c>
      <c r="S238" s="44">
        <f t="shared" si="64"/>
        <v>122322.4</v>
      </c>
      <c r="T238" s="44">
        <f t="shared" si="65"/>
        <v>241178.75666117863</v>
      </c>
      <c r="U238" s="44">
        <f t="shared" si="66"/>
        <v>214000</v>
      </c>
      <c r="AB238" s="19"/>
      <c r="AC238" s="19"/>
    </row>
    <row r="239" spans="1:36" ht="13" thickBot="1" x14ac:dyDescent="0.3">
      <c r="A239" s="42">
        <v>46</v>
      </c>
      <c r="B239" s="5">
        <v>4601</v>
      </c>
      <c r="C239" s="11" t="s">
        <v>245</v>
      </c>
      <c r="D239" s="11">
        <v>29.689495511700599</v>
      </c>
      <c r="E239" s="10">
        <v>73.100818162405886</v>
      </c>
      <c r="F239" s="35">
        <v>467.59565818953598</v>
      </c>
      <c r="G239" s="10">
        <f t="shared" si="55"/>
        <v>102.79031367410649</v>
      </c>
      <c r="H239" s="10">
        <f t="shared" si="52"/>
        <v>46.759565818953604</v>
      </c>
      <c r="I239" s="11">
        <f t="shared" si="53"/>
        <v>467.59565818953598</v>
      </c>
      <c r="J239" s="5" t="str">
        <f t="shared" si="54"/>
        <v>JA</v>
      </c>
      <c r="K239" s="5">
        <f t="shared" si="56"/>
        <v>1070</v>
      </c>
      <c r="L239" s="44">
        <f t="shared" si="57"/>
        <v>7154.6811659580899</v>
      </c>
      <c r="M239" s="44">
        <f t="shared" si="58"/>
        <v>14309.36233191618</v>
      </c>
      <c r="N239" s="44">
        <f t="shared" si="59"/>
        <v>95312.360987064065</v>
      </c>
      <c r="O239" s="44">
        <f t="shared" si="60"/>
        <v>52434.306726741808</v>
      </c>
      <c r="P239" s="44">
        <f t="shared" si="61"/>
        <v>14309.36233191618</v>
      </c>
      <c r="Q239" s="44">
        <f t="shared" si="62"/>
        <v>11557.56188347076</v>
      </c>
      <c r="R239" s="44">
        <f t="shared" si="63"/>
        <v>19262.603139117935</v>
      </c>
      <c r="S239" s="44">
        <f t="shared" si="64"/>
        <v>285987.11569661851</v>
      </c>
      <c r="T239" s="12">
        <f t="shared" si="65"/>
        <v>500327.35426280351</v>
      </c>
      <c r="U239" s="12">
        <f t="shared" si="66"/>
        <v>500327.35426280351</v>
      </c>
      <c r="AB239" s="19"/>
      <c r="AC239" s="19"/>
    </row>
    <row r="240" spans="1:36" ht="13" thickBot="1" x14ac:dyDescent="0.3">
      <c r="A240" s="34">
        <v>46</v>
      </c>
      <c r="B240" s="4">
        <v>4602</v>
      </c>
      <c r="C240" s="9" t="s">
        <v>246</v>
      </c>
      <c r="D240" s="9">
        <v>30.338309701743</v>
      </c>
      <c r="E240" s="8">
        <v>11.158163098434599</v>
      </c>
      <c r="F240" s="33">
        <v>543.63795539683497</v>
      </c>
      <c r="G240" s="8">
        <f t="shared" si="55"/>
        <v>41.4964728001776</v>
      </c>
      <c r="H240" s="8">
        <f t="shared" si="52"/>
        <v>54.363795539683501</v>
      </c>
      <c r="I240" s="9">
        <f t="shared" si="53"/>
        <v>414.964728001776</v>
      </c>
      <c r="J240" s="4" t="str">
        <f t="shared" si="54"/>
        <v>Nei</v>
      </c>
      <c r="K240" s="4">
        <f t="shared" si="56"/>
        <v>1070</v>
      </c>
      <c r="L240" s="44">
        <f t="shared" si="57"/>
        <v>6349.3753031551742</v>
      </c>
      <c r="M240" s="44">
        <f t="shared" si="58"/>
        <v>12698.750606310348</v>
      </c>
      <c r="N240" s="44">
        <f t="shared" si="59"/>
        <v>84584.335332242015</v>
      </c>
      <c r="O240" s="44">
        <f t="shared" si="60"/>
        <v>46532.484739207153</v>
      </c>
      <c r="P240" s="44">
        <f t="shared" si="61"/>
        <v>12698.750606310348</v>
      </c>
      <c r="Q240" s="44">
        <f t="shared" si="62"/>
        <v>10256.683182019897</v>
      </c>
      <c r="R240" s="44">
        <f t="shared" si="63"/>
        <v>17094.471970033163</v>
      </c>
      <c r="S240" s="44">
        <f t="shared" si="64"/>
        <v>253797.40722262222</v>
      </c>
      <c r="T240" s="7">
        <f t="shared" si="65"/>
        <v>444012.25896190031</v>
      </c>
      <c r="U240" s="7">
        <f t="shared" si="66"/>
        <v>444012.25896190031</v>
      </c>
      <c r="AB240" s="19"/>
      <c r="AC240" s="19"/>
    </row>
    <row r="241" spans="1:29" ht="13" thickBot="1" x14ac:dyDescent="0.3">
      <c r="A241" s="34">
        <v>46</v>
      </c>
      <c r="B241" s="4">
        <v>4611</v>
      </c>
      <c r="C241" s="9" t="s">
        <v>247</v>
      </c>
      <c r="D241" s="9">
        <v>31.558429407393501</v>
      </c>
      <c r="E241" s="8">
        <v>4.8943264461854499</v>
      </c>
      <c r="F241" s="33">
        <v>421.76587099668097</v>
      </c>
      <c r="G241" s="8">
        <f t="shared" si="55"/>
        <v>36.45275585357895</v>
      </c>
      <c r="H241" s="8">
        <f t="shared" si="52"/>
        <v>42.176587099668097</v>
      </c>
      <c r="I241" s="9">
        <f t="shared" si="53"/>
        <v>364.52755853578947</v>
      </c>
      <c r="J241" s="4" t="str">
        <f t="shared" si="54"/>
        <v>Nei</v>
      </c>
      <c r="K241" s="4">
        <f t="shared" si="56"/>
        <v>1070</v>
      </c>
      <c r="L241" s="44">
        <f t="shared" si="57"/>
        <v>5577.6361731561146</v>
      </c>
      <c r="M241" s="44">
        <f t="shared" si="58"/>
        <v>11155.272346312229</v>
      </c>
      <c r="N241" s="44">
        <f t="shared" si="59"/>
        <v>74303.474894142651</v>
      </c>
      <c r="O241" s="44">
        <f t="shared" si="60"/>
        <v>40876.662303969286</v>
      </c>
      <c r="P241" s="44">
        <f t="shared" si="61"/>
        <v>11155.272346312229</v>
      </c>
      <c r="Q241" s="44">
        <f t="shared" si="62"/>
        <v>9010.0276643291072</v>
      </c>
      <c r="R241" s="44">
        <f t="shared" si="63"/>
        <v>15016.712773881847</v>
      </c>
      <c r="S241" s="44">
        <f t="shared" si="64"/>
        <v>222949.42913119125</v>
      </c>
      <c r="T241" s="7">
        <f t="shared" si="65"/>
        <v>390044.48763329472</v>
      </c>
      <c r="U241" s="7">
        <f t="shared" si="66"/>
        <v>390044.48763329472</v>
      </c>
      <c r="AB241" s="19"/>
      <c r="AC241" s="19"/>
    </row>
    <row r="242" spans="1:29" ht="13" thickBot="1" x14ac:dyDescent="0.3">
      <c r="A242" s="34">
        <v>46</v>
      </c>
      <c r="B242" s="4">
        <v>4612</v>
      </c>
      <c r="C242" s="9" t="s">
        <v>248</v>
      </c>
      <c r="D242" s="9">
        <v>29.602408832835998</v>
      </c>
      <c r="E242" s="8">
        <v>6.4072570140557596</v>
      </c>
      <c r="F242" s="33">
        <v>247.58671859833899</v>
      </c>
      <c r="G242" s="8">
        <f t="shared" si="55"/>
        <v>36.009665846891757</v>
      </c>
      <c r="H242" s="8">
        <f t="shared" si="52"/>
        <v>24.7586718598339</v>
      </c>
      <c r="I242" s="9">
        <f t="shared" si="53"/>
        <v>247.58671859833899</v>
      </c>
      <c r="J242" s="4" t="str">
        <f t="shared" si="54"/>
        <v>JA</v>
      </c>
      <c r="K242" s="4">
        <f t="shared" si="56"/>
        <v>1070</v>
      </c>
      <c r="L242" s="44">
        <f t="shared" si="57"/>
        <v>3788.3243812731853</v>
      </c>
      <c r="M242" s="44">
        <f t="shared" si="58"/>
        <v>7576.6487625463706</v>
      </c>
      <c r="N242" s="44">
        <f t="shared" si="59"/>
        <v>50466.838785492437</v>
      </c>
      <c r="O242" s="44">
        <f t="shared" si="60"/>
        <v>27763.384276743345</v>
      </c>
      <c r="P242" s="44">
        <f t="shared" si="61"/>
        <v>7576.6487625463706</v>
      </c>
      <c r="Q242" s="44">
        <f t="shared" si="62"/>
        <v>6119.6009235951451</v>
      </c>
      <c r="R242" s="44">
        <f t="shared" si="63"/>
        <v>10199.334872658575</v>
      </c>
      <c r="S242" s="44">
        <f t="shared" si="64"/>
        <v>151427.00813536733</v>
      </c>
      <c r="T242" s="7">
        <f t="shared" si="65"/>
        <v>264917.78890022275</v>
      </c>
      <c r="U242" s="7">
        <f t="shared" si="66"/>
        <v>264917.78890022275</v>
      </c>
      <c r="AB242" s="19"/>
      <c r="AC242" s="19"/>
    </row>
    <row r="243" spans="1:29" ht="13" thickBot="1" x14ac:dyDescent="0.3">
      <c r="A243" s="34">
        <v>46</v>
      </c>
      <c r="B243" s="4">
        <v>4613</v>
      </c>
      <c r="C243" s="9" t="s">
        <v>249</v>
      </c>
      <c r="D243" s="9">
        <v>16.458139271364502</v>
      </c>
      <c r="E243" s="8">
        <v>9.4913424810956304</v>
      </c>
      <c r="F243" s="33">
        <v>247.40271015795201</v>
      </c>
      <c r="G243" s="8">
        <f t="shared" si="55"/>
        <v>25.94948175246013</v>
      </c>
      <c r="H243" s="8">
        <f t="shared" si="52"/>
        <v>24.740271015795201</v>
      </c>
      <c r="I243" s="9">
        <f t="shared" si="53"/>
        <v>247.40271015795201</v>
      </c>
      <c r="J243" s="4" t="str">
        <f t="shared" si="54"/>
        <v>JA</v>
      </c>
      <c r="K243" s="4">
        <f t="shared" si="56"/>
        <v>1070</v>
      </c>
      <c r="L243" s="44">
        <f t="shared" si="57"/>
        <v>3785.5088681268235</v>
      </c>
      <c r="M243" s="44">
        <f t="shared" si="58"/>
        <v>7571.0177362536469</v>
      </c>
      <c r="N243" s="44">
        <f t="shared" si="59"/>
        <v>50429.331425046148</v>
      </c>
      <c r="O243" s="44">
        <f t="shared" si="60"/>
        <v>27742.750306272104</v>
      </c>
      <c r="P243" s="44">
        <f t="shared" si="61"/>
        <v>7571.0177362536469</v>
      </c>
      <c r="Q243" s="44">
        <f t="shared" si="62"/>
        <v>6115.052786974099</v>
      </c>
      <c r="R243" s="44">
        <f t="shared" si="63"/>
        <v>10191.754644956833</v>
      </c>
      <c r="S243" s="44">
        <f t="shared" si="64"/>
        <v>151314.46636512532</v>
      </c>
      <c r="T243" s="7">
        <f t="shared" si="65"/>
        <v>264720.89986900863</v>
      </c>
      <c r="U243" s="7">
        <f t="shared" si="66"/>
        <v>264720.89986900863</v>
      </c>
      <c r="AB243" s="19"/>
      <c r="AC243" s="19"/>
    </row>
    <row r="244" spans="1:29" ht="13" thickBot="1" x14ac:dyDescent="0.3">
      <c r="A244" s="34">
        <v>46</v>
      </c>
      <c r="B244" s="4">
        <v>4614</v>
      </c>
      <c r="C244" s="9" t="s">
        <v>250</v>
      </c>
      <c r="D244" s="9">
        <v>8.2748789581025299</v>
      </c>
      <c r="E244" s="8">
        <v>9.8216016347495501</v>
      </c>
      <c r="F244" s="33">
        <v>144.61582646819699</v>
      </c>
      <c r="G244" s="8">
        <f t="shared" si="55"/>
        <v>18.096480592852082</v>
      </c>
      <c r="H244" s="8">
        <f t="shared" si="52"/>
        <v>14.4615826468197</v>
      </c>
      <c r="I244" s="9">
        <f t="shared" si="53"/>
        <v>144.61582646819699</v>
      </c>
      <c r="J244" s="4" t="str">
        <f t="shared" si="54"/>
        <v>JA</v>
      </c>
      <c r="K244" s="4">
        <f t="shared" si="56"/>
        <v>1320</v>
      </c>
      <c r="L244" s="44">
        <f t="shared" si="57"/>
        <v>2729.7683404136865</v>
      </c>
      <c r="M244" s="44">
        <f t="shared" si="58"/>
        <v>5459.5366808273729</v>
      </c>
      <c r="N244" s="44">
        <f t="shared" si="59"/>
        <v>36365.095723692815</v>
      </c>
      <c r="O244" s="44">
        <f t="shared" si="60"/>
        <v>20005.5749703045</v>
      </c>
      <c r="P244" s="44">
        <f t="shared" si="61"/>
        <v>5459.5366808273729</v>
      </c>
      <c r="Q244" s="44">
        <f t="shared" si="62"/>
        <v>4409.6257806682625</v>
      </c>
      <c r="R244" s="44">
        <f t="shared" si="63"/>
        <v>7349.3763011137708</v>
      </c>
      <c r="S244" s="44">
        <f t="shared" si="64"/>
        <v>109114.37646017224</v>
      </c>
      <c r="T244" s="7">
        <f t="shared" si="65"/>
        <v>190892.89093802002</v>
      </c>
      <c r="U244" s="7">
        <f t="shared" si="66"/>
        <v>190892.89093802002</v>
      </c>
      <c r="AB244" s="19"/>
      <c r="AC244" s="19"/>
    </row>
    <row r="245" spans="1:29" ht="13" thickBot="1" x14ac:dyDescent="0.3">
      <c r="A245" s="34">
        <v>46</v>
      </c>
      <c r="B245" s="4">
        <v>4615</v>
      </c>
      <c r="C245" s="9" t="s">
        <v>251</v>
      </c>
      <c r="D245" s="9">
        <v>8.9752792197140998</v>
      </c>
      <c r="E245" s="8">
        <v>2.8476141763688299</v>
      </c>
      <c r="F245" s="33">
        <v>142.95743904624899</v>
      </c>
      <c r="G245" s="8">
        <f t="shared" si="55"/>
        <v>11.822893396082929</v>
      </c>
      <c r="H245" s="8">
        <f t="shared" si="52"/>
        <v>14.295743904624899</v>
      </c>
      <c r="I245" s="9">
        <f t="shared" si="53"/>
        <v>118.22893396082929</v>
      </c>
      <c r="J245" s="4" t="str">
        <f t="shared" si="54"/>
        <v>Nei</v>
      </c>
      <c r="K245" s="4">
        <f t="shared" si="56"/>
        <v>1320</v>
      </c>
      <c r="L245" s="44">
        <f t="shared" si="57"/>
        <v>2231.689357444614</v>
      </c>
      <c r="M245" s="44">
        <f t="shared" si="58"/>
        <v>4463.3787148892279</v>
      </c>
      <c r="N245" s="44">
        <f t="shared" si="59"/>
        <v>29729.847733790135</v>
      </c>
      <c r="O245" s="44">
        <f t="shared" si="60"/>
        <v>16355.317808405283</v>
      </c>
      <c r="P245" s="44">
        <f t="shared" si="61"/>
        <v>4463.3787148892279</v>
      </c>
      <c r="Q245" s="44">
        <f t="shared" si="62"/>
        <v>3605.0366543336067</v>
      </c>
      <c r="R245" s="44">
        <f t="shared" si="63"/>
        <v>6008.3944238893446</v>
      </c>
      <c r="S245" s="44">
        <f t="shared" si="64"/>
        <v>89205.149420653237</v>
      </c>
      <c r="T245" s="7">
        <f t="shared" si="65"/>
        <v>156062.19282829468</v>
      </c>
      <c r="U245" s="7">
        <f t="shared" si="66"/>
        <v>156062.19282829468</v>
      </c>
      <c r="AB245" s="19"/>
      <c r="AC245" s="19"/>
    </row>
    <row r="246" spans="1:29" ht="13" thickBot="1" x14ac:dyDescent="0.3">
      <c r="A246" s="34">
        <v>46</v>
      </c>
      <c r="B246" s="4">
        <v>4616</v>
      </c>
      <c r="C246" s="9" t="s">
        <v>252</v>
      </c>
      <c r="D246" s="9">
        <v>14.455388500343702</v>
      </c>
      <c r="E246" s="8">
        <v>3.99330232537111</v>
      </c>
      <c r="F246" s="33">
        <v>256.332872571157</v>
      </c>
      <c r="G246" s="8">
        <f t="shared" si="55"/>
        <v>18.448690825714813</v>
      </c>
      <c r="H246" s="8">
        <f t="shared" si="52"/>
        <v>25.6332872571157</v>
      </c>
      <c r="I246" s="9">
        <f t="shared" si="53"/>
        <v>184.48690825714812</v>
      </c>
      <c r="J246" s="4" t="str">
        <f t="shared" si="54"/>
        <v>Nei</v>
      </c>
      <c r="K246" s="4">
        <f t="shared" si="56"/>
        <v>1320</v>
      </c>
      <c r="L246" s="44">
        <f t="shared" si="57"/>
        <v>3060.2</v>
      </c>
      <c r="M246" s="44">
        <f t="shared" si="58"/>
        <v>6120.4</v>
      </c>
      <c r="N246" s="44">
        <f t="shared" si="59"/>
        <v>40767</v>
      </c>
      <c r="O246" s="44">
        <f t="shared" si="60"/>
        <v>22427.200000000001</v>
      </c>
      <c r="P246" s="44">
        <f t="shared" si="61"/>
        <v>6120.4</v>
      </c>
      <c r="Q246" s="44">
        <f t="shared" si="62"/>
        <v>4943.3999999999996</v>
      </c>
      <c r="R246" s="44">
        <f t="shared" si="63"/>
        <v>8239</v>
      </c>
      <c r="S246" s="44">
        <f t="shared" si="64"/>
        <v>122322.4</v>
      </c>
      <c r="T246" s="7">
        <f t="shared" si="65"/>
        <v>243522.71889943551</v>
      </c>
      <c r="U246" s="7">
        <f t="shared" si="66"/>
        <v>214000</v>
      </c>
      <c r="AB246" s="19"/>
      <c r="AC246" s="19"/>
    </row>
    <row r="247" spans="1:29" ht="13" thickBot="1" x14ac:dyDescent="0.3">
      <c r="A247" s="34">
        <v>46</v>
      </c>
      <c r="B247" s="4">
        <v>4617</v>
      </c>
      <c r="C247" s="9" t="s">
        <v>253</v>
      </c>
      <c r="D247" s="9">
        <v>46.418372602161</v>
      </c>
      <c r="E247" s="8">
        <v>11.2124835878195</v>
      </c>
      <c r="F247" s="33">
        <v>585.93937455088303</v>
      </c>
      <c r="G247" s="8">
        <f t="shared" si="55"/>
        <v>57.630856189980499</v>
      </c>
      <c r="H247" s="8">
        <f t="shared" si="52"/>
        <v>58.593937455088309</v>
      </c>
      <c r="I247" s="9">
        <f t="shared" si="53"/>
        <v>576.308561899805</v>
      </c>
      <c r="J247" s="4" t="str">
        <f t="shared" si="54"/>
        <v>Nei</v>
      </c>
      <c r="K247" s="4">
        <f t="shared" si="56"/>
        <v>1070</v>
      </c>
      <c r="L247" s="44">
        <f t="shared" si="57"/>
        <v>8818.0973056289167</v>
      </c>
      <c r="M247" s="44">
        <f t="shared" si="58"/>
        <v>17636.194611257833</v>
      </c>
      <c r="N247" s="44">
        <f t="shared" si="59"/>
        <v>117471.85571484675</v>
      </c>
      <c r="O247" s="44">
        <f t="shared" si="60"/>
        <v>64624.936897196538</v>
      </c>
      <c r="P247" s="44">
        <f t="shared" si="61"/>
        <v>17636.194611257833</v>
      </c>
      <c r="Q247" s="44">
        <f t="shared" si="62"/>
        <v>14244.618724477481</v>
      </c>
      <c r="R247" s="44">
        <f t="shared" si="63"/>
        <v>23741.031207462467</v>
      </c>
      <c r="S247" s="44">
        <f t="shared" si="64"/>
        <v>352477.23216066352</v>
      </c>
      <c r="T247" s="7">
        <f t="shared" si="65"/>
        <v>616650.16123279138</v>
      </c>
      <c r="U247" s="7">
        <f t="shared" si="66"/>
        <v>616650.16123279138</v>
      </c>
      <c r="AB247" s="19"/>
      <c r="AC247" s="19"/>
    </row>
    <row r="248" spans="1:29" ht="13" thickBot="1" x14ac:dyDescent="0.3">
      <c r="A248" s="34">
        <v>46</v>
      </c>
      <c r="B248" s="4">
        <v>4618</v>
      </c>
      <c r="C248" s="9" t="s">
        <v>254</v>
      </c>
      <c r="D248" s="9">
        <v>27.336721347485799</v>
      </c>
      <c r="E248" s="8">
        <v>7.7320638158504895</v>
      </c>
      <c r="F248" s="33">
        <v>936.16876713461011</v>
      </c>
      <c r="G248" s="8">
        <f t="shared" si="55"/>
        <v>35.068785163336287</v>
      </c>
      <c r="H248" s="8">
        <f t="shared" si="52"/>
        <v>93.616876713461011</v>
      </c>
      <c r="I248" s="9">
        <f t="shared" si="53"/>
        <v>350.68785163336287</v>
      </c>
      <c r="J248" s="4" t="str">
        <f t="shared" si="54"/>
        <v>Nei</v>
      </c>
      <c r="K248" s="4">
        <f t="shared" si="56"/>
        <v>1070</v>
      </c>
      <c r="L248" s="44">
        <f t="shared" si="57"/>
        <v>5365.8748178420856</v>
      </c>
      <c r="M248" s="44">
        <f t="shared" si="58"/>
        <v>10731.749635684171</v>
      </c>
      <c r="N248" s="44">
        <f t="shared" si="59"/>
        <v>71482.458237686515</v>
      </c>
      <c r="O248" s="44">
        <f t="shared" si="60"/>
        <v>39324.732930758779</v>
      </c>
      <c r="P248" s="44">
        <f t="shared" si="61"/>
        <v>10731.749635684171</v>
      </c>
      <c r="Q248" s="44">
        <f t="shared" si="62"/>
        <v>8667.9516288218292</v>
      </c>
      <c r="R248" s="44">
        <f t="shared" si="63"/>
        <v>14446.586048036383</v>
      </c>
      <c r="S248" s="44">
        <f t="shared" si="64"/>
        <v>214484.89831318433</v>
      </c>
      <c r="T248" s="7">
        <f t="shared" si="65"/>
        <v>375236.00124769827</v>
      </c>
      <c r="U248" s="7">
        <f t="shared" si="66"/>
        <v>375236.00124769827</v>
      </c>
      <c r="AB248" s="19"/>
      <c r="AC248" s="19"/>
    </row>
    <row r="249" spans="1:29" ht="13" thickBot="1" x14ac:dyDescent="0.3">
      <c r="A249" s="34">
        <v>46</v>
      </c>
      <c r="B249" s="4">
        <v>4619</v>
      </c>
      <c r="C249" s="9" t="s">
        <v>255</v>
      </c>
      <c r="D249" s="9">
        <v>4.5413660261654307</v>
      </c>
      <c r="E249" s="8">
        <v>1.5508612894278599</v>
      </c>
      <c r="F249" s="33">
        <v>308.92385819116799</v>
      </c>
      <c r="G249" s="8">
        <f t="shared" si="55"/>
        <v>6.0922273155932904</v>
      </c>
      <c r="H249" s="8">
        <f t="shared" si="52"/>
        <v>30.8923858191168</v>
      </c>
      <c r="I249" s="9">
        <f t="shared" si="53"/>
        <v>60.922273155932906</v>
      </c>
      <c r="J249" s="4" t="str">
        <f t="shared" si="54"/>
        <v>Nei</v>
      </c>
      <c r="K249" s="4">
        <f t="shared" si="56"/>
        <v>1320</v>
      </c>
      <c r="L249" s="44">
        <f t="shared" si="57"/>
        <v>1149.9688280913897</v>
      </c>
      <c r="M249" s="44">
        <f t="shared" si="58"/>
        <v>2299.9376561827794</v>
      </c>
      <c r="N249" s="44">
        <f t="shared" si="59"/>
        <v>15319.514807790891</v>
      </c>
      <c r="O249" s="44">
        <f t="shared" si="60"/>
        <v>8427.7435792991346</v>
      </c>
      <c r="P249" s="44">
        <f t="shared" si="61"/>
        <v>2299.9376561827794</v>
      </c>
      <c r="Q249" s="44">
        <f t="shared" si="62"/>
        <v>1857.6419530707062</v>
      </c>
      <c r="R249" s="44">
        <f t="shared" si="63"/>
        <v>3096.0699217845104</v>
      </c>
      <c r="S249" s="44">
        <f t="shared" si="64"/>
        <v>45966.586163429252</v>
      </c>
      <c r="T249" s="7">
        <f t="shared" si="65"/>
        <v>80417.400565831442</v>
      </c>
      <c r="U249" s="7">
        <f t="shared" si="66"/>
        <v>80417.400565831442</v>
      </c>
      <c r="AB249" s="19"/>
      <c r="AC249" s="19"/>
    </row>
    <row r="250" spans="1:29" ht="13" thickBot="1" x14ac:dyDescent="0.3">
      <c r="A250" s="34">
        <v>46</v>
      </c>
      <c r="B250" s="4">
        <v>4620</v>
      </c>
      <c r="C250" s="9" t="s">
        <v>256</v>
      </c>
      <c r="D250" s="9">
        <v>7.4193343100400098</v>
      </c>
      <c r="E250" s="8">
        <v>1.05789406232269</v>
      </c>
      <c r="F250" s="33">
        <v>205.058873796055</v>
      </c>
      <c r="G250" s="8">
        <f t="shared" si="55"/>
        <v>8.4772283723626991</v>
      </c>
      <c r="H250" s="8">
        <f t="shared" si="52"/>
        <v>20.5058873796055</v>
      </c>
      <c r="I250" s="9">
        <f t="shared" si="53"/>
        <v>84.772283723626998</v>
      </c>
      <c r="J250" s="4" t="str">
        <f t="shared" si="54"/>
        <v>Nei</v>
      </c>
      <c r="K250" s="4">
        <f t="shared" si="56"/>
        <v>1320</v>
      </c>
      <c r="L250" s="44">
        <f t="shared" si="57"/>
        <v>1600.1616275671834</v>
      </c>
      <c r="M250" s="44">
        <f t="shared" si="58"/>
        <v>3200.3232551343667</v>
      </c>
      <c r="N250" s="44">
        <f t="shared" si="59"/>
        <v>21316.838465143246</v>
      </c>
      <c r="O250" s="44">
        <f t="shared" si="60"/>
        <v>11727.058641191665</v>
      </c>
      <c r="P250" s="44">
        <f t="shared" si="61"/>
        <v>3200.3232551343667</v>
      </c>
      <c r="Q250" s="44">
        <f t="shared" si="62"/>
        <v>2584.8764753008345</v>
      </c>
      <c r="R250" s="44">
        <f t="shared" si="63"/>
        <v>4308.1274588347242</v>
      </c>
      <c r="S250" s="44">
        <f t="shared" si="64"/>
        <v>63961.705336881256</v>
      </c>
      <c r="T250" s="7">
        <f t="shared" si="65"/>
        <v>111899.41451518764</v>
      </c>
      <c r="U250" s="7">
        <f t="shared" si="66"/>
        <v>111899.41451518764</v>
      </c>
      <c r="AB250" s="19"/>
      <c r="AC250" s="19"/>
    </row>
    <row r="251" spans="1:29" ht="13" thickBot="1" x14ac:dyDescent="0.3">
      <c r="A251" s="34">
        <v>46</v>
      </c>
      <c r="B251" s="4">
        <v>4621</v>
      </c>
      <c r="C251" s="9" t="s">
        <v>257</v>
      </c>
      <c r="D251" s="9">
        <v>64.791565347135304</v>
      </c>
      <c r="E251" s="8">
        <v>12.0942257759292</v>
      </c>
      <c r="F251" s="33">
        <v>1307.2908675193701</v>
      </c>
      <c r="G251" s="8">
        <f t="shared" si="55"/>
        <v>76.885791123064507</v>
      </c>
      <c r="H251" s="8">
        <f t="shared" si="52"/>
        <v>130.72908675193702</v>
      </c>
      <c r="I251" s="9">
        <f t="shared" si="53"/>
        <v>768.85791123064507</v>
      </c>
      <c r="J251" s="4" t="str">
        <f t="shared" si="54"/>
        <v>Nei</v>
      </c>
      <c r="K251" s="4">
        <f t="shared" si="56"/>
        <v>1070</v>
      </c>
      <c r="L251" s="44">
        <f t="shared" si="57"/>
        <v>11764.2948997401</v>
      </c>
      <c r="M251" s="44">
        <f t="shared" si="58"/>
        <v>23528.5897994802</v>
      </c>
      <c r="N251" s="44">
        <f t="shared" si="59"/>
        <v>156720.15233569854</v>
      </c>
      <c r="O251" s="44">
        <f t="shared" si="60"/>
        <v>86216.650733759612</v>
      </c>
      <c r="P251" s="44">
        <f t="shared" si="61"/>
        <v>23528.5897994802</v>
      </c>
      <c r="Q251" s="44">
        <f t="shared" si="62"/>
        <v>19003.860991887854</v>
      </c>
      <c r="R251" s="44">
        <f t="shared" si="63"/>
        <v>31673.101653146423</v>
      </c>
      <c r="S251" s="44">
        <f t="shared" si="64"/>
        <v>470242.72480359726</v>
      </c>
      <c r="T251" s="7">
        <f t="shared" si="65"/>
        <v>822677.9650167902</v>
      </c>
      <c r="U251" s="7">
        <f t="shared" si="66"/>
        <v>822677.9650167902</v>
      </c>
      <c r="AB251" s="19"/>
      <c r="AC251" s="19"/>
    </row>
    <row r="252" spans="1:29" ht="13" thickBot="1" x14ac:dyDescent="0.3">
      <c r="A252" s="34">
        <v>46</v>
      </c>
      <c r="B252" s="4">
        <v>4622</v>
      </c>
      <c r="C252" s="9" t="s">
        <v>258</v>
      </c>
      <c r="D252" s="9">
        <v>25.3592261552797</v>
      </c>
      <c r="E252" s="8">
        <v>7.4292513452676303</v>
      </c>
      <c r="F252" s="33">
        <v>487.50648835234398</v>
      </c>
      <c r="G252" s="8">
        <f t="shared" si="55"/>
        <v>32.78847750054733</v>
      </c>
      <c r="H252" s="8">
        <f t="shared" si="52"/>
        <v>48.750648835234401</v>
      </c>
      <c r="I252" s="9">
        <f t="shared" si="53"/>
        <v>327.88477500547333</v>
      </c>
      <c r="J252" s="4" t="str">
        <f t="shared" si="54"/>
        <v>Nei</v>
      </c>
      <c r="K252" s="4">
        <f t="shared" si="56"/>
        <v>1070</v>
      </c>
      <c r="L252" s="44">
        <f t="shared" si="57"/>
        <v>5016.9649423587471</v>
      </c>
      <c r="M252" s="44">
        <f t="shared" si="58"/>
        <v>10033.929884717494</v>
      </c>
      <c r="N252" s="44">
        <f t="shared" si="59"/>
        <v>66834.393113240658</v>
      </c>
      <c r="O252" s="44">
        <f t="shared" si="60"/>
        <v>36767.687130013757</v>
      </c>
      <c r="P252" s="44">
        <f t="shared" si="61"/>
        <v>10033.929884717494</v>
      </c>
      <c r="Q252" s="44">
        <f t="shared" si="62"/>
        <v>8104.3279838102835</v>
      </c>
      <c r="R252" s="44">
        <f t="shared" si="63"/>
        <v>13507.213306350473</v>
      </c>
      <c r="S252" s="44">
        <f t="shared" si="64"/>
        <v>200538.26301064756</v>
      </c>
      <c r="T252" s="7">
        <f t="shared" si="65"/>
        <v>350836.70925585646</v>
      </c>
      <c r="U252" s="7">
        <f t="shared" si="66"/>
        <v>350836.70925585646</v>
      </c>
      <c r="AB252" s="19"/>
      <c r="AC252" s="19"/>
    </row>
    <row r="253" spans="1:29" ht="13" thickBot="1" x14ac:dyDescent="0.3">
      <c r="A253" s="34">
        <v>46</v>
      </c>
      <c r="B253" s="4">
        <v>4623</v>
      </c>
      <c r="C253" s="9" t="s">
        <v>259</v>
      </c>
      <c r="D253" s="9">
        <v>5.5115428215365396</v>
      </c>
      <c r="E253" s="8">
        <v>1.9412539133367799</v>
      </c>
      <c r="F253" s="33">
        <v>270.51194484163898</v>
      </c>
      <c r="G253" s="8">
        <f t="shared" si="55"/>
        <v>7.4527967348733197</v>
      </c>
      <c r="H253" s="8">
        <f t="shared" si="52"/>
        <v>27.051194484163901</v>
      </c>
      <c r="I253" s="9">
        <f t="shared" si="53"/>
        <v>74.527967348733199</v>
      </c>
      <c r="J253" s="4" t="str">
        <f t="shared" si="54"/>
        <v>Nei</v>
      </c>
      <c r="K253" s="4">
        <f t="shared" si="56"/>
        <v>1320</v>
      </c>
      <c r="L253" s="44">
        <f t="shared" si="57"/>
        <v>1406.7899116746878</v>
      </c>
      <c r="M253" s="44">
        <f t="shared" si="58"/>
        <v>2813.5798233493756</v>
      </c>
      <c r="N253" s="44">
        <f t="shared" si="59"/>
        <v>18740.80266951245</v>
      </c>
      <c r="O253" s="44">
        <f t="shared" si="60"/>
        <v>10309.900891154357</v>
      </c>
      <c r="P253" s="44">
        <f t="shared" si="61"/>
        <v>2813.5798233493756</v>
      </c>
      <c r="Q253" s="44">
        <f t="shared" si="62"/>
        <v>2272.5067803975726</v>
      </c>
      <c r="R253" s="44">
        <f t="shared" si="63"/>
        <v>3787.5113006626211</v>
      </c>
      <c r="S253" s="44">
        <f t="shared" si="64"/>
        <v>56232.24570022738</v>
      </c>
      <c r="T253" s="7">
        <f t="shared" si="65"/>
        <v>98376.916900327822</v>
      </c>
      <c r="U253" s="7">
        <f t="shared" si="66"/>
        <v>98376.916900327822</v>
      </c>
      <c r="AB253" s="19"/>
      <c r="AC253" s="19"/>
    </row>
    <row r="254" spans="1:29" ht="13" thickBot="1" x14ac:dyDescent="0.3">
      <c r="A254" s="34">
        <v>46</v>
      </c>
      <c r="B254" s="4">
        <v>4624</v>
      </c>
      <c r="C254" s="9" t="s">
        <v>260</v>
      </c>
      <c r="D254" s="9">
        <v>27.702069130760901</v>
      </c>
      <c r="E254" s="8">
        <v>14.801475940771301</v>
      </c>
      <c r="F254" s="33">
        <v>519.87853515904203</v>
      </c>
      <c r="G254" s="8">
        <f t="shared" si="55"/>
        <v>42.503545071532201</v>
      </c>
      <c r="H254" s="8">
        <f t="shared" ref="H254:H290" si="67">F254*0.1</f>
        <v>51.987853515904206</v>
      </c>
      <c r="I254" s="9">
        <f t="shared" ref="I254:I290" si="68">IF(G254&gt;=H254,F254,G254*10)</f>
        <v>425.03545071532199</v>
      </c>
      <c r="J254" s="4" t="str">
        <f t="shared" ref="J254:J290" si="69">IF(G254&gt;=H254,"JA","Nei")</f>
        <v>Nei</v>
      </c>
      <c r="K254" s="4">
        <f t="shared" si="56"/>
        <v>1070</v>
      </c>
      <c r="L254" s="44">
        <f t="shared" si="57"/>
        <v>6503.4674313951418</v>
      </c>
      <c r="M254" s="44">
        <f t="shared" si="58"/>
        <v>13006.934862790284</v>
      </c>
      <c r="N254" s="44">
        <f t="shared" si="59"/>
        <v>86637.101096557657</v>
      </c>
      <c r="O254" s="44">
        <f t="shared" si="60"/>
        <v>47661.775301413349</v>
      </c>
      <c r="P254" s="44">
        <f t="shared" si="61"/>
        <v>13006.934862790284</v>
      </c>
      <c r="Q254" s="44">
        <f t="shared" si="62"/>
        <v>10505.601235330614</v>
      </c>
      <c r="R254" s="44">
        <f t="shared" si="63"/>
        <v>17509.33539221769</v>
      </c>
      <c r="S254" s="44">
        <f t="shared" si="64"/>
        <v>259956.78208289953</v>
      </c>
      <c r="T254" s="7">
        <f t="shared" si="65"/>
        <v>454787.93226539454</v>
      </c>
      <c r="U254" s="7">
        <f t="shared" si="66"/>
        <v>454787.93226539454</v>
      </c>
      <c r="AB254" s="19"/>
      <c r="AC254" s="19"/>
    </row>
    <row r="255" spans="1:29" ht="13" thickBot="1" x14ac:dyDescent="0.3">
      <c r="A255" s="34">
        <v>46</v>
      </c>
      <c r="B255" s="4">
        <v>4625</v>
      </c>
      <c r="C255" s="9" t="s">
        <v>261</v>
      </c>
      <c r="D255" s="9">
        <v>5.8435035827099107</v>
      </c>
      <c r="E255" s="8">
        <v>4.8904644905146402</v>
      </c>
      <c r="F255" s="33">
        <v>117.584982672021</v>
      </c>
      <c r="G255" s="8">
        <f t="shared" ref="G255:G290" si="70">(D255+E255)</f>
        <v>10.733968073224551</v>
      </c>
      <c r="H255" s="8">
        <f t="shared" si="67"/>
        <v>11.7584982672021</v>
      </c>
      <c r="I255" s="9">
        <f t="shared" si="68"/>
        <v>107.33968073224551</v>
      </c>
      <c r="J255" s="4" t="str">
        <f t="shared" si="69"/>
        <v>Nei</v>
      </c>
      <c r="K255" s="4">
        <f t="shared" si="56"/>
        <v>1320</v>
      </c>
      <c r="L255" s="44">
        <f t="shared" si="57"/>
        <v>2026.1438135018666</v>
      </c>
      <c r="M255" s="44">
        <f t="shared" si="58"/>
        <v>4052.2876270037332</v>
      </c>
      <c r="N255" s="44">
        <f t="shared" si="59"/>
        <v>26991.636116930458</v>
      </c>
      <c r="O255" s="44">
        <f t="shared" si="60"/>
        <v>14848.942073775917</v>
      </c>
      <c r="P255" s="44">
        <f t="shared" si="61"/>
        <v>4052.2876270037332</v>
      </c>
      <c r="Q255" s="44">
        <f t="shared" si="62"/>
        <v>3273.0015448876302</v>
      </c>
      <c r="R255" s="44">
        <f t="shared" si="63"/>
        <v>5455.0025748127173</v>
      </c>
      <c r="S255" s="44">
        <f t="shared" si="64"/>
        <v>80989.077188648036</v>
      </c>
      <c r="T255" s="7">
        <f t="shared" si="65"/>
        <v>141688.37856656409</v>
      </c>
      <c r="U255" s="7">
        <f t="shared" si="66"/>
        <v>141688.37856656409</v>
      </c>
      <c r="AB255" s="19"/>
      <c r="AC255" s="19"/>
    </row>
    <row r="256" spans="1:29" ht="13" thickBot="1" x14ac:dyDescent="0.3">
      <c r="A256" s="34">
        <v>46</v>
      </c>
      <c r="B256" s="4">
        <v>4626</v>
      </c>
      <c r="C256" s="9" t="s">
        <v>262</v>
      </c>
      <c r="D256" s="9">
        <v>16.537634008376198</v>
      </c>
      <c r="E256" s="8">
        <v>21.647797191451602</v>
      </c>
      <c r="F256" s="33">
        <v>315.305361347923</v>
      </c>
      <c r="G256" s="8">
        <f t="shared" si="70"/>
        <v>38.185431199827804</v>
      </c>
      <c r="H256" s="8">
        <f t="shared" si="67"/>
        <v>31.5305361347923</v>
      </c>
      <c r="I256" s="9">
        <f t="shared" si="68"/>
        <v>315.305361347923</v>
      </c>
      <c r="J256" s="4" t="str">
        <f t="shared" si="69"/>
        <v>JA</v>
      </c>
      <c r="K256" s="4">
        <f t="shared" si="56"/>
        <v>1070</v>
      </c>
      <c r="L256" s="44">
        <f t="shared" si="57"/>
        <v>4824.4873339845699</v>
      </c>
      <c r="M256" s="44">
        <f t="shared" si="58"/>
        <v>9648.9746679691398</v>
      </c>
      <c r="N256" s="44">
        <f t="shared" si="59"/>
        <v>64270.268330353887</v>
      </c>
      <c r="O256" s="44">
        <f t="shared" si="60"/>
        <v>35357.082000110699</v>
      </c>
      <c r="P256" s="44">
        <f t="shared" si="61"/>
        <v>9648.9746679691398</v>
      </c>
      <c r="Q256" s="44">
        <f t="shared" si="62"/>
        <v>7793.4026164366132</v>
      </c>
      <c r="R256" s="44">
        <f t="shared" si="63"/>
        <v>12989.004360727688</v>
      </c>
      <c r="S256" s="44">
        <f t="shared" si="64"/>
        <v>192844.54266472589</v>
      </c>
      <c r="T256" s="7">
        <f t="shared" si="65"/>
        <v>337376.73664227762</v>
      </c>
      <c r="U256" s="7">
        <f t="shared" si="66"/>
        <v>337376.73664227762</v>
      </c>
      <c r="AB256" s="19"/>
      <c r="AC256" s="19"/>
    </row>
    <row r="257" spans="1:36" ht="13" thickBot="1" x14ac:dyDescent="0.3">
      <c r="A257" s="34">
        <v>46</v>
      </c>
      <c r="B257" s="4">
        <v>4627</v>
      </c>
      <c r="C257" s="9" t="s">
        <v>263</v>
      </c>
      <c r="D257" s="9">
        <v>5.6408152215508505</v>
      </c>
      <c r="E257" s="8">
        <v>13.861285499401101</v>
      </c>
      <c r="F257" s="33">
        <v>101.39411021259201</v>
      </c>
      <c r="G257" s="8">
        <f t="shared" si="70"/>
        <v>19.502100720951951</v>
      </c>
      <c r="H257" s="8">
        <f t="shared" si="67"/>
        <v>10.139411021259201</v>
      </c>
      <c r="I257" s="9">
        <f t="shared" si="68"/>
        <v>101.39411021259201</v>
      </c>
      <c r="J257" s="4" t="str">
        <f t="shared" si="69"/>
        <v>JA</v>
      </c>
      <c r="K257" s="4">
        <f t="shared" si="56"/>
        <v>1320</v>
      </c>
      <c r="L257" s="44">
        <f t="shared" si="57"/>
        <v>1913.9152243728868</v>
      </c>
      <c r="M257" s="44">
        <f t="shared" si="58"/>
        <v>3827.8304487457735</v>
      </c>
      <c r="N257" s="44">
        <f t="shared" si="59"/>
        <v>25496.562954058387</v>
      </c>
      <c r="O257" s="44">
        <f t="shared" si="60"/>
        <v>14026.455630369128</v>
      </c>
      <c r="P257" s="44">
        <f t="shared" si="61"/>
        <v>3827.8304487457735</v>
      </c>
      <c r="Q257" s="44">
        <f t="shared" si="62"/>
        <v>3091.7092086023554</v>
      </c>
      <c r="R257" s="44">
        <f t="shared" si="63"/>
        <v>5152.8486810039258</v>
      </c>
      <c r="S257" s="44">
        <f t="shared" si="64"/>
        <v>76503.072884723224</v>
      </c>
      <c r="T257" s="7">
        <f t="shared" si="65"/>
        <v>133840.22548062145</v>
      </c>
      <c r="U257" s="7">
        <f t="shared" si="66"/>
        <v>133840.22548062145</v>
      </c>
      <c r="AB257" s="19"/>
      <c r="AC257" s="19"/>
    </row>
    <row r="258" spans="1:36" ht="13" thickBot="1" x14ac:dyDescent="0.3">
      <c r="A258" s="34">
        <v>46</v>
      </c>
      <c r="B258" s="4">
        <v>4628</v>
      </c>
      <c r="C258" s="9" t="s">
        <v>264</v>
      </c>
      <c r="D258" s="9">
        <v>9.1666081779377802</v>
      </c>
      <c r="E258" s="8">
        <v>2.35483346243092</v>
      </c>
      <c r="F258" s="33">
        <v>491.02658569203004</v>
      </c>
      <c r="G258" s="8">
        <f t="shared" si="70"/>
        <v>11.5214416403687</v>
      </c>
      <c r="H258" s="8">
        <f t="shared" si="67"/>
        <v>49.102658569203008</v>
      </c>
      <c r="I258" s="9">
        <f t="shared" si="68"/>
        <v>115.214416403687</v>
      </c>
      <c r="J258" s="4" t="str">
        <f t="shared" si="69"/>
        <v>Nei</v>
      </c>
      <c r="K258" s="4">
        <f t="shared" si="56"/>
        <v>1320</v>
      </c>
      <c r="L258" s="44">
        <f t="shared" si="57"/>
        <v>2174.7873240359954</v>
      </c>
      <c r="M258" s="44">
        <f t="shared" si="58"/>
        <v>4349.5746480719909</v>
      </c>
      <c r="N258" s="44">
        <f t="shared" si="59"/>
        <v>28971.81714887113</v>
      </c>
      <c r="O258" s="44">
        <f t="shared" si="60"/>
        <v>15938.301507620445</v>
      </c>
      <c r="P258" s="44">
        <f t="shared" si="61"/>
        <v>4349.5746480719909</v>
      </c>
      <c r="Q258" s="44">
        <f t="shared" si="62"/>
        <v>3513.1179849812233</v>
      </c>
      <c r="R258" s="44">
        <f t="shared" si="63"/>
        <v>5855.1966416353725</v>
      </c>
      <c r="S258" s="44">
        <f t="shared" si="64"/>
        <v>86930.65974957867</v>
      </c>
      <c r="T258" s="7">
        <f t="shared" si="65"/>
        <v>152083.02965286683</v>
      </c>
      <c r="U258" s="7">
        <f t="shared" si="66"/>
        <v>152083.02965286683</v>
      </c>
      <c r="AB258" s="19"/>
      <c r="AC258" s="19"/>
    </row>
    <row r="259" spans="1:36" s="15" customFormat="1" ht="13" thickBot="1" x14ac:dyDescent="0.3">
      <c r="A259" s="34">
        <v>46</v>
      </c>
      <c r="B259" s="4">
        <v>4629</v>
      </c>
      <c r="C259" s="9" t="s">
        <v>265</v>
      </c>
      <c r="D259" s="9">
        <v>2.5976558149353801</v>
      </c>
      <c r="E259" s="8">
        <v>0.50059586488694696</v>
      </c>
      <c r="F259" s="33">
        <v>179.79349589456999</v>
      </c>
      <c r="G259" s="8">
        <f t="shared" si="70"/>
        <v>3.0982516798223272</v>
      </c>
      <c r="H259" s="8">
        <f t="shared" si="67"/>
        <v>17.979349589456998</v>
      </c>
      <c r="I259" s="9">
        <f t="shared" si="68"/>
        <v>30.982516798223273</v>
      </c>
      <c r="J259" s="4" t="str">
        <f t="shared" si="69"/>
        <v>Nei</v>
      </c>
      <c r="K259" s="4">
        <f t="shared" si="56"/>
        <v>1320</v>
      </c>
      <c r="L259" s="44">
        <f t="shared" si="57"/>
        <v>584.82598708326248</v>
      </c>
      <c r="M259" s="44">
        <f t="shared" si="58"/>
        <v>1169.651974166525</v>
      </c>
      <c r="N259" s="44">
        <f t="shared" si="59"/>
        <v>7790.8636740812244</v>
      </c>
      <c r="O259" s="44">
        <f t="shared" si="60"/>
        <v>4285.9974437990149</v>
      </c>
      <c r="P259" s="44">
        <f t="shared" si="61"/>
        <v>1169.651974166525</v>
      </c>
      <c r="Q259" s="44">
        <f t="shared" si="62"/>
        <v>944.71890221142394</v>
      </c>
      <c r="R259" s="44">
        <f t="shared" si="63"/>
        <v>1574.5315036857066</v>
      </c>
      <c r="S259" s="44">
        <f t="shared" si="64"/>
        <v>23376.680714461036</v>
      </c>
      <c r="T259" s="7">
        <f t="shared" si="65"/>
        <v>40896.922173654719</v>
      </c>
      <c r="U259" s="7">
        <f t="shared" si="66"/>
        <v>40896.922173654719</v>
      </c>
      <c r="V259"/>
      <c r="W259" s="19"/>
      <c r="X259" s="19"/>
      <c r="Y259" s="24"/>
      <c r="Z259"/>
      <c r="AA259"/>
      <c r="AB259" s="19"/>
      <c r="AC259" s="19"/>
      <c r="AD259"/>
      <c r="AE259"/>
      <c r="AF259"/>
      <c r="AG259"/>
      <c r="AH259"/>
      <c r="AI259"/>
      <c r="AJ259"/>
    </row>
    <row r="260" spans="1:36" ht="13" thickBot="1" x14ac:dyDescent="0.3">
      <c r="A260" s="34">
        <v>46</v>
      </c>
      <c r="B260" s="4">
        <v>4630</v>
      </c>
      <c r="C260" s="9" t="s">
        <v>266</v>
      </c>
      <c r="D260" s="9">
        <v>27.3529208092922</v>
      </c>
      <c r="E260" s="8">
        <v>5.5761346619452796</v>
      </c>
      <c r="F260" s="33">
        <v>245.42070271987001</v>
      </c>
      <c r="G260" s="8">
        <f t="shared" si="70"/>
        <v>32.929055471237483</v>
      </c>
      <c r="H260" s="8">
        <f t="shared" si="67"/>
        <v>24.542070271987001</v>
      </c>
      <c r="I260" s="9">
        <f t="shared" si="68"/>
        <v>245.42070271987001</v>
      </c>
      <c r="J260" s="4" t="str">
        <f t="shared" si="69"/>
        <v>JA</v>
      </c>
      <c r="K260" s="4">
        <f t="shared" ref="K260:K323" si="71">IF(I260&gt;200,1070,1320)</f>
        <v>1070</v>
      </c>
      <c r="L260" s="44">
        <f t="shared" ref="L260:L323" si="72">U260*0.0143</f>
        <v>3755.1821723167309</v>
      </c>
      <c r="M260" s="44">
        <f t="shared" ref="M260:M323" si="73">U260*0.0286</f>
        <v>7510.3643446334618</v>
      </c>
      <c r="N260" s="44">
        <f t="shared" ref="N260:N323" si="74">U260*0.1905</f>
        <v>50025.328938904706</v>
      </c>
      <c r="O260" s="44">
        <f t="shared" ref="O260:O323" si="75">U260*0.1048</f>
        <v>27520.495920195342</v>
      </c>
      <c r="P260" s="44">
        <f t="shared" ref="P260:P323" si="76">U260*0.0286</f>
        <v>7510.3643446334618</v>
      </c>
      <c r="Q260" s="44">
        <f t="shared" ref="Q260:Q323" si="77">U260*0.0231</f>
        <v>6066.0635091270269</v>
      </c>
      <c r="R260" s="44">
        <f t="shared" ref="R260:R323" si="78">U260*0.0385</f>
        <v>10110.105848545045</v>
      </c>
      <c r="S260" s="44">
        <f t="shared" ref="S260:S323" si="79">U260*0.5716</f>
        <v>150102.24683190513</v>
      </c>
      <c r="T260" s="7">
        <f t="shared" ref="T260:T323" si="80">K260*I260</f>
        <v>262600.1519102609</v>
      </c>
      <c r="U260" s="7">
        <f t="shared" ref="U260:U323" si="81">IF(K260=1070,IF(K260*I260&gt;1200000,1200000,K260*I260),IF(K260*I260&gt;214000,214000,K260*I260))</f>
        <v>262600.1519102609</v>
      </c>
      <c r="AB260" s="19"/>
      <c r="AC260" s="19"/>
    </row>
    <row r="261" spans="1:36" ht="13" thickBot="1" x14ac:dyDescent="0.3">
      <c r="A261" s="34">
        <v>46</v>
      </c>
      <c r="B261" s="4">
        <v>4631</v>
      </c>
      <c r="C261" s="9" t="s">
        <v>267</v>
      </c>
      <c r="D261" s="9">
        <v>87.890070337808993</v>
      </c>
      <c r="E261" s="8">
        <v>23.030346851734702</v>
      </c>
      <c r="F261" s="33">
        <v>654.98999655452803</v>
      </c>
      <c r="G261" s="8">
        <f t="shared" si="70"/>
        <v>110.9204171895437</v>
      </c>
      <c r="H261" s="8">
        <f t="shared" si="67"/>
        <v>65.498999655452806</v>
      </c>
      <c r="I261" s="9">
        <f t="shared" si="68"/>
        <v>654.98999655452803</v>
      </c>
      <c r="J261" s="4" t="str">
        <f t="shared" si="69"/>
        <v>JA</v>
      </c>
      <c r="K261" s="4">
        <f t="shared" si="71"/>
        <v>1070</v>
      </c>
      <c r="L261" s="44">
        <f t="shared" si="72"/>
        <v>10022.001937280833</v>
      </c>
      <c r="M261" s="44">
        <f t="shared" si="73"/>
        <v>20044.003874561666</v>
      </c>
      <c r="N261" s="44">
        <f t="shared" si="74"/>
        <v>133509.88594769221</v>
      </c>
      <c r="O261" s="44">
        <f t="shared" si="75"/>
        <v>73447.958253638557</v>
      </c>
      <c r="P261" s="44">
        <f t="shared" si="76"/>
        <v>20044.003874561666</v>
      </c>
      <c r="Q261" s="44">
        <f t="shared" si="77"/>
        <v>16189.387744838268</v>
      </c>
      <c r="R261" s="44">
        <f t="shared" si="78"/>
        <v>26982.312908063781</v>
      </c>
      <c r="S261" s="44">
        <f t="shared" si="79"/>
        <v>400599.74177270796</v>
      </c>
      <c r="T261" s="7">
        <f t="shared" si="80"/>
        <v>700839.29631334497</v>
      </c>
      <c r="U261" s="7">
        <f t="shared" si="81"/>
        <v>700839.29631334497</v>
      </c>
      <c r="AB261" s="19"/>
      <c r="AC261" s="19"/>
    </row>
    <row r="262" spans="1:36" ht="13" thickBot="1" x14ac:dyDescent="0.3">
      <c r="A262" s="34">
        <v>46</v>
      </c>
      <c r="B262" s="4">
        <v>4632</v>
      </c>
      <c r="C262" s="9" t="s">
        <v>268</v>
      </c>
      <c r="D262" s="9">
        <v>7.7064619246136203</v>
      </c>
      <c r="E262" s="8">
        <v>3.1124421680007499</v>
      </c>
      <c r="F262" s="33">
        <v>57.4272630057797</v>
      </c>
      <c r="G262" s="8">
        <f t="shared" si="70"/>
        <v>10.818904092614371</v>
      </c>
      <c r="H262" s="8">
        <f t="shared" si="67"/>
        <v>5.7427263005779707</v>
      </c>
      <c r="I262" s="9">
        <f t="shared" si="68"/>
        <v>57.4272630057797</v>
      </c>
      <c r="J262" s="4" t="str">
        <f t="shared" si="69"/>
        <v>JA</v>
      </c>
      <c r="K262" s="4">
        <f t="shared" si="71"/>
        <v>1320</v>
      </c>
      <c r="L262" s="44">
        <f t="shared" si="72"/>
        <v>1083.9970164970978</v>
      </c>
      <c r="M262" s="44">
        <f t="shared" si="73"/>
        <v>2167.9940329941955</v>
      </c>
      <c r="N262" s="44">
        <f t="shared" si="74"/>
        <v>14440.659555433365</v>
      </c>
      <c r="O262" s="44">
        <f t="shared" si="75"/>
        <v>7944.2578551675415</v>
      </c>
      <c r="P262" s="44">
        <f t="shared" si="76"/>
        <v>2167.9940329941955</v>
      </c>
      <c r="Q262" s="44">
        <f t="shared" si="77"/>
        <v>1751.0721035722347</v>
      </c>
      <c r="R262" s="44">
        <f t="shared" si="78"/>
        <v>2918.4535059537247</v>
      </c>
      <c r="S262" s="44">
        <f t="shared" si="79"/>
        <v>43329.559065016852</v>
      </c>
      <c r="T262" s="7">
        <f t="shared" si="80"/>
        <v>75803.98716762921</v>
      </c>
      <c r="U262" s="7">
        <f t="shared" si="81"/>
        <v>75803.98716762921</v>
      </c>
      <c r="AB262" s="19"/>
      <c r="AC262" s="19"/>
    </row>
    <row r="263" spans="1:36" ht="13" thickBot="1" x14ac:dyDescent="0.3">
      <c r="A263" s="34">
        <v>46</v>
      </c>
      <c r="B263" s="4">
        <v>4633</v>
      </c>
      <c r="C263" s="9" t="s">
        <v>269</v>
      </c>
      <c r="D263" s="9">
        <v>0.70595360692699105</v>
      </c>
      <c r="E263" s="8">
        <v>0.50737804461899405</v>
      </c>
      <c r="F263" s="33">
        <v>9.3396964386983203</v>
      </c>
      <c r="G263" s="8">
        <f t="shared" si="70"/>
        <v>1.2133316515459851</v>
      </c>
      <c r="H263" s="8">
        <f t="shared" si="67"/>
        <v>0.93396964386983206</v>
      </c>
      <c r="I263" s="9">
        <f t="shared" si="68"/>
        <v>9.3396964386983203</v>
      </c>
      <c r="J263" s="4" t="str">
        <f t="shared" si="69"/>
        <v>JA</v>
      </c>
      <c r="K263" s="4">
        <f t="shared" si="71"/>
        <v>1320</v>
      </c>
      <c r="L263" s="44">
        <f t="shared" si="72"/>
        <v>176.2961099768695</v>
      </c>
      <c r="M263" s="44">
        <f t="shared" si="73"/>
        <v>352.592219953739</v>
      </c>
      <c r="N263" s="44">
        <f t="shared" si="74"/>
        <v>2348.5600664750796</v>
      </c>
      <c r="O263" s="44">
        <f t="shared" si="75"/>
        <v>1292.0162465437709</v>
      </c>
      <c r="P263" s="44">
        <f t="shared" si="76"/>
        <v>352.592219953739</v>
      </c>
      <c r="Q263" s="44">
        <f t="shared" si="77"/>
        <v>284.78602380878914</v>
      </c>
      <c r="R263" s="44">
        <f t="shared" si="78"/>
        <v>474.6433730146486</v>
      </c>
      <c r="S263" s="44">
        <f t="shared" si="79"/>
        <v>7046.9130393551468</v>
      </c>
      <c r="T263" s="7">
        <f t="shared" si="80"/>
        <v>12328.399299081782</v>
      </c>
      <c r="U263" s="7">
        <f t="shared" si="81"/>
        <v>12328.399299081782</v>
      </c>
      <c r="AB263" s="19"/>
      <c r="AC263" s="19"/>
    </row>
    <row r="264" spans="1:36" ht="13" thickBot="1" x14ac:dyDescent="0.3">
      <c r="A264" s="34">
        <v>46</v>
      </c>
      <c r="B264" s="4">
        <v>4634</v>
      </c>
      <c r="C264" s="9" t="s">
        <v>270</v>
      </c>
      <c r="D264" s="9">
        <v>9.1086627686517208</v>
      </c>
      <c r="E264" s="8">
        <v>2.1546419072868499</v>
      </c>
      <c r="F264" s="33">
        <v>378.40298744518401</v>
      </c>
      <c r="G264" s="8">
        <f t="shared" si="70"/>
        <v>11.263304675938571</v>
      </c>
      <c r="H264" s="8">
        <f t="shared" si="67"/>
        <v>37.8402987445184</v>
      </c>
      <c r="I264" s="9">
        <f t="shared" si="68"/>
        <v>112.63304675938571</v>
      </c>
      <c r="J264" s="4" t="str">
        <f t="shared" si="69"/>
        <v>Nei</v>
      </c>
      <c r="K264" s="4">
        <f t="shared" si="71"/>
        <v>1320</v>
      </c>
      <c r="L264" s="44">
        <f t="shared" si="72"/>
        <v>2126.0613906301646</v>
      </c>
      <c r="M264" s="44">
        <f t="shared" si="73"/>
        <v>4252.1227812603292</v>
      </c>
      <c r="N264" s="44">
        <f t="shared" si="74"/>
        <v>28322.70593811513</v>
      </c>
      <c r="O264" s="44">
        <f t="shared" si="75"/>
        <v>15581.205156506381</v>
      </c>
      <c r="P264" s="44">
        <f t="shared" si="76"/>
        <v>4252.1227812603292</v>
      </c>
      <c r="Q264" s="44">
        <f t="shared" si="77"/>
        <v>3434.4068617871885</v>
      </c>
      <c r="R264" s="44">
        <f t="shared" si="78"/>
        <v>5724.011436311981</v>
      </c>
      <c r="S264" s="44">
        <f t="shared" si="79"/>
        <v>84982.985376517623</v>
      </c>
      <c r="T264" s="7">
        <f t="shared" si="80"/>
        <v>148675.62172238913</v>
      </c>
      <c r="U264" s="7">
        <f t="shared" si="81"/>
        <v>148675.62172238913</v>
      </c>
      <c r="AB264" s="19"/>
      <c r="AC264" s="19"/>
    </row>
    <row r="265" spans="1:36" ht="13" thickBot="1" x14ac:dyDescent="0.3">
      <c r="A265" s="34">
        <v>46</v>
      </c>
      <c r="B265" s="4">
        <v>4635</v>
      </c>
      <c r="C265" s="9" t="s">
        <v>271</v>
      </c>
      <c r="D265" s="9">
        <v>25.149177823536398</v>
      </c>
      <c r="E265" s="8">
        <v>3.3316509311023097</v>
      </c>
      <c r="F265" s="33">
        <v>456.30999749165198</v>
      </c>
      <c r="G265" s="8">
        <f t="shared" si="70"/>
        <v>28.480828754638708</v>
      </c>
      <c r="H265" s="8">
        <f t="shared" si="67"/>
        <v>45.630999749165198</v>
      </c>
      <c r="I265" s="9">
        <f t="shared" si="68"/>
        <v>284.80828754638708</v>
      </c>
      <c r="J265" s="4" t="str">
        <f t="shared" si="69"/>
        <v>Nei</v>
      </c>
      <c r="K265" s="4">
        <f t="shared" si="71"/>
        <v>1070</v>
      </c>
      <c r="L265" s="44">
        <f t="shared" si="72"/>
        <v>4357.8516077472686</v>
      </c>
      <c r="M265" s="44">
        <f t="shared" si="73"/>
        <v>8715.7032154945373</v>
      </c>
      <c r="N265" s="44">
        <f t="shared" si="74"/>
        <v>58053.897292017806</v>
      </c>
      <c r="O265" s="44">
        <f t="shared" si="75"/>
        <v>31937.262132301661</v>
      </c>
      <c r="P265" s="44">
        <f t="shared" si="76"/>
        <v>8715.7032154945373</v>
      </c>
      <c r="Q265" s="44">
        <f t="shared" si="77"/>
        <v>7039.6064432840485</v>
      </c>
      <c r="R265" s="44">
        <f t="shared" si="78"/>
        <v>11732.677405473414</v>
      </c>
      <c r="S265" s="44">
        <f t="shared" si="79"/>
        <v>174192.16636282089</v>
      </c>
      <c r="T265" s="7">
        <f t="shared" si="80"/>
        <v>304744.86767463415</v>
      </c>
      <c r="U265" s="7">
        <f t="shared" si="81"/>
        <v>304744.86767463415</v>
      </c>
      <c r="AB265" s="19"/>
      <c r="AC265" s="19"/>
    </row>
    <row r="266" spans="1:36" ht="13" thickBot="1" x14ac:dyDescent="0.3">
      <c r="A266" s="34">
        <v>46</v>
      </c>
      <c r="B266" s="4">
        <v>4636</v>
      </c>
      <c r="C266" s="9" t="s">
        <v>272</v>
      </c>
      <c r="D266" s="9">
        <v>5.5636520682441599</v>
      </c>
      <c r="E266" s="8">
        <v>1.0468526794508499</v>
      </c>
      <c r="F266" s="33">
        <v>229.09621741714798</v>
      </c>
      <c r="G266" s="8">
        <f t="shared" si="70"/>
        <v>6.6105047476950096</v>
      </c>
      <c r="H266" s="8">
        <f t="shared" si="67"/>
        <v>22.909621741714801</v>
      </c>
      <c r="I266" s="9">
        <f t="shared" si="68"/>
        <v>66.105047476950091</v>
      </c>
      <c r="J266" s="4" t="str">
        <f t="shared" si="69"/>
        <v>Nei</v>
      </c>
      <c r="K266" s="4">
        <f t="shared" si="71"/>
        <v>1320</v>
      </c>
      <c r="L266" s="44">
        <f t="shared" si="72"/>
        <v>1247.7988761749098</v>
      </c>
      <c r="M266" s="44">
        <f t="shared" si="73"/>
        <v>2495.5977523498195</v>
      </c>
      <c r="N266" s="44">
        <f t="shared" si="74"/>
        <v>16622.77523855387</v>
      </c>
      <c r="O266" s="44">
        <f t="shared" si="75"/>
        <v>9144.7078477713676</v>
      </c>
      <c r="P266" s="44">
        <f t="shared" si="76"/>
        <v>2495.5977523498195</v>
      </c>
      <c r="Q266" s="44">
        <f t="shared" si="77"/>
        <v>2015.6751076671619</v>
      </c>
      <c r="R266" s="44">
        <f t="shared" si="78"/>
        <v>3359.4585127786036</v>
      </c>
      <c r="S266" s="44">
        <f t="shared" si="79"/>
        <v>49877.051581928565</v>
      </c>
      <c r="T266" s="7">
        <f t="shared" si="80"/>
        <v>87258.662669574114</v>
      </c>
      <c r="U266" s="7">
        <f t="shared" si="81"/>
        <v>87258.662669574114</v>
      </c>
      <c r="AB266" s="19"/>
      <c r="AC266" s="19"/>
    </row>
    <row r="267" spans="1:36" ht="13" thickBot="1" x14ac:dyDescent="0.3">
      <c r="A267" s="34">
        <v>46</v>
      </c>
      <c r="B267" s="4">
        <v>4637</v>
      </c>
      <c r="C267" s="9" t="s">
        <v>273</v>
      </c>
      <c r="D267" s="9">
        <v>13.704261741907001</v>
      </c>
      <c r="E267" s="8">
        <v>1.9383766176536199</v>
      </c>
      <c r="F267" s="33">
        <v>240.92777062920001</v>
      </c>
      <c r="G267" s="8">
        <f t="shared" si="70"/>
        <v>15.642638359560621</v>
      </c>
      <c r="H267" s="8">
        <f t="shared" si="67"/>
        <v>24.092777062920003</v>
      </c>
      <c r="I267" s="9">
        <f t="shared" si="68"/>
        <v>156.42638359560621</v>
      </c>
      <c r="J267" s="4" t="str">
        <f t="shared" si="69"/>
        <v>Nei</v>
      </c>
      <c r="K267" s="4">
        <f t="shared" si="71"/>
        <v>1320</v>
      </c>
      <c r="L267" s="44">
        <f t="shared" si="72"/>
        <v>2952.7044167506629</v>
      </c>
      <c r="M267" s="44">
        <f t="shared" si="73"/>
        <v>5905.4088335013257</v>
      </c>
      <c r="N267" s="44">
        <f t="shared" si="74"/>
        <v>39334.978418951134</v>
      </c>
      <c r="O267" s="44">
        <f t="shared" si="75"/>
        <v>21639.400201081782</v>
      </c>
      <c r="P267" s="44">
        <f t="shared" si="76"/>
        <v>5905.4088335013257</v>
      </c>
      <c r="Q267" s="44">
        <f t="shared" si="77"/>
        <v>4769.7532885972241</v>
      </c>
      <c r="R267" s="44">
        <f t="shared" si="78"/>
        <v>7949.5888143287075</v>
      </c>
      <c r="S267" s="44">
        <f t="shared" si="79"/>
        <v>118025.58353948803</v>
      </c>
      <c r="T267" s="7">
        <f t="shared" si="80"/>
        <v>206482.82634620019</v>
      </c>
      <c r="U267" s="7">
        <f t="shared" si="81"/>
        <v>206482.82634620019</v>
      </c>
      <c r="AB267" s="19"/>
      <c r="AC267" s="19"/>
    </row>
    <row r="268" spans="1:36" ht="13" thickBot="1" x14ac:dyDescent="0.3">
      <c r="A268" s="34">
        <v>46</v>
      </c>
      <c r="B268" s="4">
        <v>4638</v>
      </c>
      <c r="C268" s="9" t="s">
        <v>274</v>
      </c>
      <c r="D268" s="9">
        <v>16.078973038050499</v>
      </c>
      <c r="E268" s="8">
        <v>3.2539269586527397</v>
      </c>
      <c r="F268" s="33">
        <v>494.69722936501995</v>
      </c>
      <c r="G268" s="8">
        <f t="shared" si="70"/>
        <v>19.33289999670324</v>
      </c>
      <c r="H268" s="8">
        <f t="shared" si="67"/>
        <v>49.469722936501995</v>
      </c>
      <c r="I268" s="9">
        <f t="shared" si="68"/>
        <v>193.32899996703242</v>
      </c>
      <c r="J268" s="4" t="str">
        <f t="shared" si="69"/>
        <v>Nei</v>
      </c>
      <c r="K268" s="4">
        <f t="shared" si="71"/>
        <v>1320</v>
      </c>
      <c r="L268" s="44">
        <f t="shared" si="72"/>
        <v>3060.2</v>
      </c>
      <c r="M268" s="44">
        <f t="shared" si="73"/>
        <v>6120.4</v>
      </c>
      <c r="N268" s="44">
        <f t="shared" si="74"/>
        <v>40767</v>
      </c>
      <c r="O268" s="44">
        <f t="shared" si="75"/>
        <v>22427.200000000001</v>
      </c>
      <c r="P268" s="44">
        <f t="shared" si="76"/>
        <v>6120.4</v>
      </c>
      <c r="Q268" s="44">
        <f t="shared" si="77"/>
        <v>4943.3999999999996</v>
      </c>
      <c r="R268" s="44">
        <f t="shared" si="78"/>
        <v>8239</v>
      </c>
      <c r="S268" s="44">
        <f t="shared" si="79"/>
        <v>122322.4</v>
      </c>
      <c r="T268" s="7">
        <f t="shared" si="80"/>
        <v>255194.27995648279</v>
      </c>
      <c r="U268" s="7">
        <f t="shared" si="81"/>
        <v>214000</v>
      </c>
      <c r="AB268" s="19"/>
      <c r="AC268" s="19"/>
    </row>
    <row r="269" spans="1:36" ht="13" thickBot="1" x14ac:dyDescent="0.3">
      <c r="A269" s="34">
        <v>46</v>
      </c>
      <c r="B269" s="4">
        <v>4639</v>
      </c>
      <c r="C269" s="9" t="s">
        <v>275</v>
      </c>
      <c r="D269" s="9">
        <v>23.632591601523199</v>
      </c>
      <c r="E269" s="8">
        <v>2.6290640841093103</v>
      </c>
      <c r="F269" s="33">
        <v>316.45989440077199</v>
      </c>
      <c r="G269" s="8">
        <f t="shared" si="70"/>
        <v>26.261655685632508</v>
      </c>
      <c r="H269" s="8">
        <f t="shared" si="67"/>
        <v>31.645989440077201</v>
      </c>
      <c r="I269" s="9">
        <f t="shared" si="68"/>
        <v>262.61655685632508</v>
      </c>
      <c r="J269" s="4" t="str">
        <f t="shared" si="69"/>
        <v>Nei</v>
      </c>
      <c r="K269" s="4">
        <f t="shared" si="71"/>
        <v>1070</v>
      </c>
      <c r="L269" s="44">
        <f t="shared" si="72"/>
        <v>4018.2959364586304</v>
      </c>
      <c r="M269" s="44">
        <f t="shared" si="73"/>
        <v>8036.5918729172608</v>
      </c>
      <c r="N269" s="44">
        <f t="shared" si="74"/>
        <v>53530.44586680903</v>
      </c>
      <c r="O269" s="44">
        <f t="shared" si="75"/>
        <v>29448.770219640872</v>
      </c>
      <c r="P269" s="44">
        <f t="shared" si="76"/>
        <v>8036.5918729172608</v>
      </c>
      <c r="Q269" s="44">
        <f t="shared" si="77"/>
        <v>6491.0934358177874</v>
      </c>
      <c r="R269" s="44">
        <f t="shared" si="78"/>
        <v>10818.489059696312</v>
      </c>
      <c r="S269" s="44">
        <f t="shared" si="79"/>
        <v>160619.43757201071</v>
      </c>
      <c r="T269" s="7">
        <f t="shared" si="80"/>
        <v>280999.71583626786</v>
      </c>
      <c r="U269" s="7">
        <f t="shared" si="81"/>
        <v>280999.71583626786</v>
      </c>
      <c r="AB269" s="19"/>
      <c r="AC269" s="19"/>
    </row>
    <row r="270" spans="1:36" ht="13" thickBot="1" x14ac:dyDescent="0.3">
      <c r="A270" s="34">
        <v>46</v>
      </c>
      <c r="B270" s="4">
        <v>4640</v>
      </c>
      <c r="C270" s="9" t="s">
        <v>276</v>
      </c>
      <c r="D270" s="9">
        <v>37.160410588616806</v>
      </c>
      <c r="E270" s="8">
        <v>7.6526650257440094</v>
      </c>
      <c r="F270" s="33">
        <v>657.12678052340902</v>
      </c>
      <c r="G270" s="8">
        <f t="shared" si="70"/>
        <v>44.813075614360812</v>
      </c>
      <c r="H270" s="8">
        <f t="shared" si="67"/>
        <v>65.712678052340905</v>
      </c>
      <c r="I270" s="9">
        <f t="shared" si="68"/>
        <v>448.1307561436081</v>
      </c>
      <c r="J270" s="4" t="str">
        <f t="shared" si="69"/>
        <v>Nei</v>
      </c>
      <c r="K270" s="4">
        <f t="shared" si="71"/>
        <v>1070</v>
      </c>
      <c r="L270" s="44">
        <f t="shared" si="72"/>
        <v>6856.8486997533473</v>
      </c>
      <c r="M270" s="44">
        <f t="shared" si="73"/>
        <v>13713.697399506695</v>
      </c>
      <c r="N270" s="44">
        <f t="shared" si="74"/>
        <v>91344.732678532353</v>
      </c>
      <c r="O270" s="44">
        <f t="shared" si="75"/>
        <v>50251.59047091964</v>
      </c>
      <c r="P270" s="44">
        <f t="shared" si="76"/>
        <v>13713.697399506695</v>
      </c>
      <c r="Q270" s="44">
        <f t="shared" si="77"/>
        <v>11076.44789960156</v>
      </c>
      <c r="R270" s="44">
        <f t="shared" si="78"/>
        <v>18460.746499335935</v>
      </c>
      <c r="S270" s="44">
        <f t="shared" si="79"/>
        <v>274082.14802650444</v>
      </c>
      <c r="T270" s="7">
        <f t="shared" si="80"/>
        <v>479499.90907366067</v>
      </c>
      <c r="U270" s="7">
        <f t="shared" si="81"/>
        <v>479499.90907366067</v>
      </c>
      <c r="AB270" s="19"/>
      <c r="AC270" s="19"/>
    </row>
    <row r="271" spans="1:36" ht="13" thickBot="1" x14ac:dyDescent="0.3">
      <c r="A271" s="34">
        <v>46</v>
      </c>
      <c r="B271" s="4">
        <v>4641</v>
      </c>
      <c r="C271" s="9" t="s">
        <v>277</v>
      </c>
      <c r="D271" s="9">
        <v>10.425649384045901</v>
      </c>
      <c r="E271" s="8">
        <v>1.8115254685854401</v>
      </c>
      <c r="F271" s="33">
        <v>336.12670312979003</v>
      </c>
      <c r="G271" s="8">
        <f t="shared" si="70"/>
        <v>12.237174852631341</v>
      </c>
      <c r="H271" s="8">
        <f t="shared" si="67"/>
        <v>33.612670312979006</v>
      </c>
      <c r="I271" s="9">
        <f t="shared" si="68"/>
        <v>122.37174852631341</v>
      </c>
      <c r="J271" s="4" t="str">
        <f t="shared" si="69"/>
        <v>Nei</v>
      </c>
      <c r="K271" s="4">
        <f t="shared" si="71"/>
        <v>1320</v>
      </c>
      <c r="L271" s="44">
        <f t="shared" si="72"/>
        <v>2309.8891251826917</v>
      </c>
      <c r="M271" s="44">
        <f t="shared" si="73"/>
        <v>4619.7782503653834</v>
      </c>
      <c r="N271" s="44">
        <f t="shared" si="74"/>
        <v>30771.599884426771</v>
      </c>
      <c r="O271" s="44">
        <f t="shared" si="75"/>
        <v>16928.418204136091</v>
      </c>
      <c r="P271" s="44">
        <f t="shared" si="76"/>
        <v>4619.7782503653834</v>
      </c>
      <c r="Q271" s="44">
        <f t="shared" si="77"/>
        <v>3731.359356064348</v>
      </c>
      <c r="R271" s="44">
        <f t="shared" si="78"/>
        <v>6218.9322601072472</v>
      </c>
      <c r="S271" s="44">
        <f t="shared" si="79"/>
        <v>92330.952724085786</v>
      </c>
      <c r="T271" s="7">
        <f t="shared" si="80"/>
        <v>161530.7080547337</v>
      </c>
      <c r="U271" s="7">
        <f t="shared" si="81"/>
        <v>161530.7080547337</v>
      </c>
      <c r="AB271" s="19"/>
      <c r="AC271" s="19"/>
    </row>
    <row r="272" spans="1:36" ht="13" thickBot="1" x14ac:dyDescent="0.3">
      <c r="A272" s="34">
        <v>46</v>
      </c>
      <c r="B272" s="4">
        <v>4642</v>
      </c>
      <c r="C272" s="9" t="s">
        <v>278</v>
      </c>
      <c r="D272" s="9">
        <v>15.528719341317599</v>
      </c>
      <c r="E272" s="8">
        <v>2.1201470131797198</v>
      </c>
      <c r="F272" s="33">
        <v>364.62574842097098</v>
      </c>
      <c r="G272" s="8">
        <f t="shared" si="70"/>
        <v>17.648866354497319</v>
      </c>
      <c r="H272" s="8">
        <f t="shared" si="67"/>
        <v>36.462574842097098</v>
      </c>
      <c r="I272" s="9">
        <f t="shared" si="68"/>
        <v>176.48866354497318</v>
      </c>
      <c r="J272" s="4" t="str">
        <f t="shared" si="69"/>
        <v>Nei</v>
      </c>
      <c r="K272" s="4">
        <f t="shared" si="71"/>
        <v>1320</v>
      </c>
      <c r="L272" s="44">
        <f t="shared" si="72"/>
        <v>3060.2</v>
      </c>
      <c r="M272" s="44">
        <f t="shared" si="73"/>
        <v>6120.4</v>
      </c>
      <c r="N272" s="44">
        <f t="shared" si="74"/>
        <v>40767</v>
      </c>
      <c r="O272" s="44">
        <f t="shared" si="75"/>
        <v>22427.200000000001</v>
      </c>
      <c r="P272" s="44">
        <f t="shared" si="76"/>
        <v>6120.4</v>
      </c>
      <c r="Q272" s="44">
        <f t="shared" si="77"/>
        <v>4943.3999999999996</v>
      </c>
      <c r="R272" s="44">
        <f t="shared" si="78"/>
        <v>8239</v>
      </c>
      <c r="S272" s="44">
        <f t="shared" si="79"/>
        <v>122322.4</v>
      </c>
      <c r="T272" s="7">
        <f t="shared" si="80"/>
        <v>232965.03587936459</v>
      </c>
      <c r="U272" s="7">
        <f t="shared" si="81"/>
        <v>214000</v>
      </c>
      <c r="AB272" s="19"/>
      <c r="AC272" s="19"/>
    </row>
    <row r="273" spans="1:29" ht="13" thickBot="1" x14ac:dyDescent="0.3">
      <c r="A273" s="34">
        <v>46</v>
      </c>
      <c r="B273" s="4">
        <v>4643</v>
      </c>
      <c r="C273" s="9" t="s">
        <v>279</v>
      </c>
      <c r="D273" s="9">
        <v>2.3376756720604597</v>
      </c>
      <c r="E273" s="8">
        <v>2.71632383600247</v>
      </c>
      <c r="F273" s="33">
        <v>315.97016265669697</v>
      </c>
      <c r="G273" s="8">
        <f t="shared" si="70"/>
        <v>5.0539995080629296</v>
      </c>
      <c r="H273" s="8">
        <f t="shared" si="67"/>
        <v>31.597016265669698</v>
      </c>
      <c r="I273" s="9">
        <f t="shared" si="68"/>
        <v>50.539995080629296</v>
      </c>
      <c r="J273" s="4" t="str">
        <f t="shared" si="69"/>
        <v>Nei</v>
      </c>
      <c r="K273" s="4">
        <f t="shared" si="71"/>
        <v>1320</v>
      </c>
      <c r="L273" s="44">
        <f t="shared" si="72"/>
        <v>953.99294714195855</v>
      </c>
      <c r="M273" s="44">
        <f t="shared" si="73"/>
        <v>1907.9858942839171</v>
      </c>
      <c r="N273" s="44">
        <f t="shared" si="74"/>
        <v>12708.787162975043</v>
      </c>
      <c r="O273" s="44">
        <f t="shared" si="75"/>
        <v>6991.5007594739336</v>
      </c>
      <c r="P273" s="44">
        <f t="shared" si="76"/>
        <v>1907.9858942839171</v>
      </c>
      <c r="Q273" s="44">
        <f t="shared" si="77"/>
        <v>1541.0655299985483</v>
      </c>
      <c r="R273" s="44">
        <f t="shared" si="78"/>
        <v>2568.4425499975805</v>
      </c>
      <c r="S273" s="44">
        <f t="shared" si="79"/>
        <v>38133.032768275771</v>
      </c>
      <c r="T273" s="7">
        <f t="shared" si="80"/>
        <v>66712.793506430666</v>
      </c>
      <c r="U273" s="7">
        <f t="shared" si="81"/>
        <v>66712.793506430666</v>
      </c>
      <c r="AB273" s="19"/>
      <c r="AC273" s="19"/>
    </row>
    <row r="274" spans="1:29" ht="13" thickBot="1" x14ac:dyDescent="0.3">
      <c r="A274" s="34">
        <v>46</v>
      </c>
      <c r="B274" s="4">
        <v>4644</v>
      </c>
      <c r="C274" s="9" t="s">
        <v>280</v>
      </c>
      <c r="D274" s="9">
        <v>41.545799302141397</v>
      </c>
      <c r="E274" s="8">
        <v>5.5669293879302799</v>
      </c>
      <c r="F274" s="33">
        <v>777.50657775787704</v>
      </c>
      <c r="G274" s="8">
        <f t="shared" si="70"/>
        <v>47.112728690071677</v>
      </c>
      <c r="H274" s="8">
        <f t="shared" si="67"/>
        <v>77.750657775787715</v>
      </c>
      <c r="I274" s="9">
        <f t="shared" si="68"/>
        <v>471.12728690071674</v>
      </c>
      <c r="J274" s="4" t="str">
        <f t="shared" si="69"/>
        <v>Nei</v>
      </c>
      <c r="K274" s="4">
        <f t="shared" si="71"/>
        <v>1070</v>
      </c>
      <c r="L274" s="44">
        <f t="shared" si="72"/>
        <v>7208.7186168678672</v>
      </c>
      <c r="M274" s="44">
        <f t="shared" si="73"/>
        <v>14417.437233735734</v>
      </c>
      <c r="N274" s="44">
        <f t="shared" si="74"/>
        <v>96032.230525407605</v>
      </c>
      <c r="O274" s="44">
        <f t="shared" si="75"/>
        <v>52830.329443898772</v>
      </c>
      <c r="P274" s="44">
        <f t="shared" si="76"/>
        <v>14417.437233735734</v>
      </c>
      <c r="Q274" s="44">
        <f t="shared" si="77"/>
        <v>11644.853150325016</v>
      </c>
      <c r="R274" s="44">
        <f t="shared" si="78"/>
        <v>19408.088583875026</v>
      </c>
      <c r="S274" s="44">
        <f t="shared" si="79"/>
        <v>288147.10219592118</v>
      </c>
      <c r="T274" s="7">
        <f t="shared" si="80"/>
        <v>504106.19698376692</v>
      </c>
      <c r="U274" s="7">
        <f t="shared" si="81"/>
        <v>504106.19698376692</v>
      </c>
      <c r="AB274" s="19"/>
      <c r="AC274" s="19"/>
    </row>
    <row r="275" spans="1:29" ht="13" thickBot="1" x14ac:dyDescent="0.3">
      <c r="A275" s="34">
        <v>46</v>
      </c>
      <c r="B275" s="4">
        <v>4645</v>
      </c>
      <c r="C275" s="9" t="s">
        <v>281</v>
      </c>
      <c r="D275" s="9">
        <v>25.143880097555702</v>
      </c>
      <c r="E275" s="8">
        <v>3.2046362960405901</v>
      </c>
      <c r="F275" s="33">
        <v>258.59120819504801</v>
      </c>
      <c r="G275" s="8">
        <f t="shared" si="70"/>
        <v>28.348516393596292</v>
      </c>
      <c r="H275" s="8">
        <f t="shared" si="67"/>
        <v>25.859120819504803</v>
      </c>
      <c r="I275" s="9">
        <f t="shared" si="68"/>
        <v>258.59120819504801</v>
      </c>
      <c r="J275" s="4" t="str">
        <f t="shared" si="69"/>
        <v>JA</v>
      </c>
      <c r="K275" s="4">
        <f t="shared" si="71"/>
        <v>1070</v>
      </c>
      <c r="L275" s="44">
        <f t="shared" si="72"/>
        <v>3956.7040765924298</v>
      </c>
      <c r="M275" s="44">
        <f t="shared" si="73"/>
        <v>7913.4081531848597</v>
      </c>
      <c r="N275" s="44">
        <f t="shared" si="74"/>
        <v>52709.938922437614</v>
      </c>
      <c r="O275" s="44">
        <f t="shared" si="75"/>
        <v>28997.383722159906</v>
      </c>
      <c r="P275" s="44">
        <f t="shared" si="76"/>
        <v>7913.4081531848597</v>
      </c>
      <c r="Q275" s="44">
        <f t="shared" si="77"/>
        <v>6391.5988929570012</v>
      </c>
      <c r="R275" s="44">
        <f t="shared" si="78"/>
        <v>10652.664821595003</v>
      </c>
      <c r="S275" s="44">
        <f t="shared" si="79"/>
        <v>158157.4860265897</v>
      </c>
      <c r="T275" s="7">
        <f t="shared" si="80"/>
        <v>276692.59276870138</v>
      </c>
      <c r="U275" s="7">
        <f t="shared" si="81"/>
        <v>276692.59276870138</v>
      </c>
      <c r="AB275" s="19"/>
      <c r="AC275" s="19"/>
    </row>
    <row r="276" spans="1:29" ht="13" thickBot="1" x14ac:dyDescent="0.3">
      <c r="A276" s="34">
        <v>46</v>
      </c>
      <c r="B276" s="4">
        <v>4646</v>
      </c>
      <c r="C276" s="9" t="s">
        <v>282</v>
      </c>
      <c r="D276" s="9">
        <v>22.8710206638366</v>
      </c>
      <c r="E276" s="8">
        <v>2.9104659959030901</v>
      </c>
      <c r="F276" s="33">
        <v>338.31938252842804</v>
      </c>
      <c r="G276" s="8">
        <f t="shared" si="70"/>
        <v>25.781486659739691</v>
      </c>
      <c r="H276" s="8">
        <f t="shared" si="67"/>
        <v>33.831938252842804</v>
      </c>
      <c r="I276" s="9">
        <f t="shared" si="68"/>
        <v>257.81486659739693</v>
      </c>
      <c r="J276" s="4" t="str">
        <f t="shared" si="69"/>
        <v>Nei</v>
      </c>
      <c r="K276" s="4">
        <f t="shared" si="71"/>
        <v>1070</v>
      </c>
      <c r="L276" s="44">
        <f t="shared" si="72"/>
        <v>3944.8252738067708</v>
      </c>
      <c r="M276" s="44">
        <f t="shared" si="73"/>
        <v>7889.6505476135417</v>
      </c>
      <c r="N276" s="44">
        <f t="shared" si="74"/>
        <v>52551.693332880408</v>
      </c>
      <c r="O276" s="44">
        <f t="shared" si="75"/>
        <v>28910.327880765704</v>
      </c>
      <c r="P276" s="44">
        <f t="shared" si="76"/>
        <v>7889.6505476135417</v>
      </c>
      <c r="Q276" s="44">
        <f t="shared" si="77"/>
        <v>6372.41005768786</v>
      </c>
      <c r="R276" s="44">
        <f t="shared" si="78"/>
        <v>10620.683429479766</v>
      </c>
      <c r="S276" s="44">
        <f t="shared" si="79"/>
        <v>157682.66618936713</v>
      </c>
      <c r="T276" s="7">
        <f t="shared" si="80"/>
        <v>275861.90725921473</v>
      </c>
      <c r="U276" s="7">
        <f t="shared" si="81"/>
        <v>275861.90725921473</v>
      </c>
      <c r="AB276" s="19"/>
      <c r="AC276" s="19"/>
    </row>
    <row r="277" spans="1:29" ht="13" thickBot="1" x14ac:dyDescent="0.3">
      <c r="A277" s="34">
        <v>46</v>
      </c>
      <c r="B277" s="4">
        <v>4647</v>
      </c>
      <c r="C277" s="9" t="s">
        <v>283</v>
      </c>
      <c r="D277" s="9">
        <v>104.23567931648999</v>
      </c>
      <c r="E277" s="8">
        <v>14.073490951785599</v>
      </c>
      <c r="F277" s="33">
        <v>1209.12464974812</v>
      </c>
      <c r="G277" s="8">
        <f t="shared" si="70"/>
        <v>118.30917026827559</v>
      </c>
      <c r="H277" s="8">
        <f t="shared" si="67"/>
        <v>120.912464974812</v>
      </c>
      <c r="I277" s="9">
        <f t="shared" si="68"/>
        <v>1183.091702682756</v>
      </c>
      <c r="J277" s="4" t="str">
        <f t="shared" si="69"/>
        <v>Nei</v>
      </c>
      <c r="K277" s="4">
        <f t="shared" si="71"/>
        <v>1070</v>
      </c>
      <c r="L277" s="44">
        <f t="shared" si="72"/>
        <v>17160</v>
      </c>
      <c r="M277" s="44">
        <f t="shared" si="73"/>
        <v>34320</v>
      </c>
      <c r="N277" s="44">
        <f t="shared" si="74"/>
        <v>228600</v>
      </c>
      <c r="O277" s="44">
        <f t="shared" si="75"/>
        <v>125760</v>
      </c>
      <c r="P277" s="44">
        <f t="shared" si="76"/>
        <v>34320</v>
      </c>
      <c r="Q277" s="44">
        <f t="shared" si="77"/>
        <v>27720</v>
      </c>
      <c r="R277" s="44">
        <f t="shared" si="78"/>
        <v>46200</v>
      </c>
      <c r="S277" s="44">
        <f t="shared" si="79"/>
        <v>685920</v>
      </c>
      <c r="T277" s="7">
        <f t="shared" si="80"/>
        <v>1265908.1218705489</v>
      </c>
      <c r="U277" s="7">
        <f t="shared" si="81"/>
        <v>1200000</v>
      </c>
      <c r="AB277" s="19"/>
      <c r="AC277" s="19"/>
    </row>
    <row r="278" spans="1:29" ht="13" thickBot="1" x14ac:dyDescent="0.3">
      <c r="A278" s="34">
        <v>46</v>
      </c>
      <c r="B278" s="4">
        <v>4648</v>
      </c>
      <c r="C278" s="9" t="s">
        <v>284</v>
      </c>
      <c r="D278" s="9">
        <v>17.220697088523803</v>
      </c>
      <c r="E278" s="8">
        <v>3.2810492320098299</v>
      </c>
      <c r="F278" s="33">
        <v>458.17370985999901</v>
      </c>
      <c r="G278" s="8">
        <f t="shared" si="70"/>
        <v>20.501746320533634</v>
      </c>
      <c r="H278" s="8">
        <f t="shared" si="67"/>
        <v>45.817370985999901</v>
      </c>
      <c r="I278" s="9">
        <f t="shared" si="68"/>
        <v>205.01746320533636</v>
      </c>
      <c r="J278" s="4" t="str">
        <f t="shared" si="69"/>
        <v>Nei</v>
      </c>
      <c r="K278" s="4">
        <f t="shared" si="71"/>
        <v>1070</v>
      </c>
      <c r="L278" s="44">
        <f t="shared" si="72"/>
        <v>3136.9722045048516</v>
      </c>
      <c r="M278" s="44">
        <f t="shared" si="73"/>
        <v>6273.9444090097031</v>
      </c>
      <c r="N278" s="44">
        <f t="shared" si="74"/>
        <v>41789.734612459732</v>
      </c>
      <c r="O278" s="44">
        <f t="shared" si="75"/>
        <v>22989.838253993596</v>
      </c>
      <c r="P278" s="44">
        <f t="shared" si="76"/>
        <v>6273.9444090097031</v>
      </c>
      <c r="Q278" s="44">
        <f t="shared" si="77"/>
        <v>5067.4166380462984</v>
      </c>
      <c r="R278" s="44">
        <f t="shared" si="78"/>
        <v>8445.694396743831</v>
      </c>
      <c r="S278" s="44">
        <f t="shared" si="79"/>
        <v>125391.14070594218</v>
      </c>
      <c r="T278" s="7">
        <f t="shared" si="80"/>
        <v>219368.68562970989</v>
      </c>
      <c r="U278" s="7">
        <f t="shared" si="81"/>
        <v>219368.68562970989</v>
      </c>
      <c r="AB278" s="19"/>
      <c r="AC278" s="19"/>
    </row>
    <row r="279" spans="1:29" ht="13" thickBot="1" x14ac:dyDescent="0.3">
      <c r="A279" s="34">
        <v>46</v>
      </c>
      <c r="B279" s="4">
        <v>4649</v>
      </c>
      <c r="C279" s="9" t="s">
        <v>285</v>
      </c>
      <c r="D279" s="9">
        <v>44.915840771226897</v>
      </c>
      <c r="E279" s="8">
        <v>7.6323379488388499</v>
      </c>
      <c r="F279" s="33">
        <v>638.95485818691895</v>
      </c>
      <c r="G279" s="8">
        <f t="shared" si="70"/>
        <v>52.548178720065749</v>
      </c>
      <c r="H279" s="8">
        <f t="shared" si="67"/>
        <v>63.895485818691895</v>
      </c>
      <c r="I279" s="9">
        <f t="shared" si="68"/>
        <v>525.48178720065744</v>
      </c>
      <c r="J279" s="4" t="str">
        <f t="shared" si="69"/>
        <v>Nei</v>
      </c>
      <c r="K279" s="4">
        <f t="shared" si="71"/>
        <v>1070</v>
      </c>
      <c r="L279" s="44">
        <f t="shared" si="72"/>
        <v>8040.3968259572594</v>
      </c>
      <c r="M279" s="44">
        <f t="shared" si="73"/>
        <v>16080.793651914519</v>
      </c>
      <c r="N279" s="44">
        <f t="shared" si="74"/>
        <v>107111.58009404602</v>
      </c>
      <c r="O279" s="44">
        <f t="shared" si="75"/>
        <v>58925.425689532924</v>
      </c>
      <c r="P279" s="44">
        <f t="shared" si="76"/>
        <v>16080.793651914519</v>
      </c>
      <c r="Q279" s="44">
        <f t="shared" si="77"/>
        <v>12988.33333423865</v>
      </c>
      <c r="R279" s="44">
        <f t="shared" si="78"/>
        <v>21647.222223731082</v>
      </c>
      <c r="S279" s="44">
        <f t="shared" si="79"/>
        <v>321390.96683336853</v>
      </c>
      <c r="T279" s="7">
        <f t="shared" si="80"/>
        <v>562265.51230470347</v>
      </c>
      <c r="U279" s="7">
        <f t="shared" si="81"/>
        <v>562265.51230470347</v>
      </c>
      <c r="AB279" s="19"/>
      <c r="AC279" s="19"/>
    </row>
    <row r="280" spans="1:29" ht="13" thickBot="1" x14ac:dyDescent="0.3">
      <c r="A280" s="34">
        <v>46</v>
      </c>
      <c r="B280" s="4">
        <v>4650</v>
      </c>
      <c r="C280" s="9" t="s">
        <v>286</v>
      </c>
      <c r="D280" s="9">
        <v>40.017708417988004</v>
      </c>
      <c r="E280" s="8">
        <v>5.1132233561691498</v>
      </c>
      <c r="F280" s="33">
        <v>576.94935776513898</v>
      </c>
      <c r="G280" s="8">
        <f t="shared" si="70"/>
        <v>45.130931774157155</v>
      </c>
      <c r="H280" s="8">
        <f t="shared" si="67"/>
        <v>57.694935776513901</v>
      </c>
      <c r="I280" s="9">
        <f t="shared" si="68"/>
        <v>451.30931774157153</v>
      </c>
      <c r="J280" s="4" t="str">
        <f t="shared" si="69"/>
        <v>Nei</v>
      </c>
      <c r="K280" s="4">
        <f t="shared" si="71"/>
        <v>1070</v>
      </c>
      <c r="L280" s="44">
        <f t="shared" si="72"/>
        <v>6905.4838707637864</v>
      </c>
      <c r="M280" s="44">
        <f t="shared" si="73"/>
        <v>13810.967741527573</v>
      </c>
      <c r="N280" s="44">
        <f t="shared" si="74"/>
        <v>91992.634781853238</v>
      </c>
      <c r="O280" s="44">
        <f t="shared" si="75"/>
        <v>50608.021654268872</v>
      </c>
      <c r="P280" s="44">
        <f t="shared" si="76"/>
        <v>13810.967741527573</v>
      </c>
      <c r="Q280" s="44">
        <f t="shared" si="77"/>
        <v>11155.012406618423</v>
      </c>
      <c r="R280" s="44">
        <f t="shared" si="78"/>
        <v>18591.68734436404</v>
      </c>
      <c r="S280" s="44">
        <f t="shared" si="79"/>
        <v>276026.19444255804</v>
      </c>
      <c r="T280" s="7">
        <f t="shared" si="80"/>
        <v>482900.96998348157</v>
      </c>
      <c r="U280" s="7">
        <f t="shared" si="81"/>
        <v>482900.96998348157</v>
      </c>
      <c r="AB280" s="19"/>
      <c r="AC280" s="19"/>
    </row>
    <row r="281" spans="1:29" ht="13" thickBot="1" x14ac:dyDescent="0.3">
      <c r="A281" s="43">
        <v>46</v>
      </c>
      <c r="B281" s="6">
        <v>4651</v>
      </c>
      <c r="C281" s="14" t="s">
        <v>287</v>
      </c>
      <c r="D281" s="14">
        <v>39.377826292462103</v>
      </c>
      <c r="E281" s="13">
        <v>7.1149081668387399</v>
      </c>
      <c r="F281" s="36">
        <v>490.17898014518897</v>
      </c>
      <c r="G281" s="13">
        <f t="shared" si="70"/>
        <v>46.492734459300841</v>
      </c>
      <c r="H281" s="13">
        <f t="shared" si="67"/>
        <v>49.017898014518899</v>
      </c>
      <c r="I281" s="14">
        <f t="shared" si="68"/>
        <v>464.9273445930084</v>
      </c>
      <c r="J281" s="6" t="str">
        <f t="shared" si="69"/>
        <v>Nei</v>
      </c>
      <c r="K281" s="6">
        <f t="shared" si="71"/>
        <v>1070</v>
      </c>
      <c r="L281" s="44">
        <f t="shared" si="72"/>
        <v>7113.8532996176218</v>
      </c>
      <c r="M281" s="44">
        <f t="shared" si="73"/>
        <v>14227.706599235244</v>
      </c>
      <c r="N281" s="44">
        <f t="shared" si="74"/>
        <v>94768.465285115861</v>
      </c>
      <c r="O281" s="44">
        <f t="shared" si="75"/>
        <v>52135.092713281592</v>
      </c>
      <c r="P281" s="44">
        <f t="shared" si="76"/>
        <v>14227.706599235244</v>
      </c>
      <c r="Q281" s="44">
        <f t="shared" si="77"/>
        <v>11491.609176305388</v>
      </c>
      <c r="R281" s="44">
        <f t="shared" si="78"/>
        <v>19152.68196050898</v>
      </c>
      <c r="S281" s="44">
        <f t="shared" si="79"/>
        <v>284355.14308121905</v>
      </c>
      <c r="T281" s="44">
        <f t="shared" si="80"/>
        <v>497472.25871451898</v>
      </c>
      <c r="U281" s="44">
        <f t="shared" si="81"/>
        <v>497472.25871451898</v>
      </c>
      <c r="AB281" s="19"/>
      <c r="AC281" s="19"/>
    </row>
    <row r="282" spans="1:29" ht="13" thickBot="1" x14ac:dyDescent="0.3">
      <c r="A282" s="42">
        <v>50</v>
      </c>
      <c r="B282" s="5">
        <v>5001</v>
      </c>
      <c r="C282" s="11" t="s">
        <v>288</v>
      </c>
      <c r="D282" s="11">
        <v>73.516019848521196</v>
      </c>
      <c r="E282" s="10">
        <v>51.481096339408396</v>
      </c>
      <c r="F282" s="35">
        <v>501.403512302693</v>
      </c>
      <c r="G282" s="10">
        <f t="shared" si="70"/>
        <v>124.99711618792959</v>
      </c>
      <c r="H282" s="10">
        <f t="shared" si="67"/>
        <v>50.140351230269303</v>
      </c>
      <c r="I282" s="11">
        <f t="shared" si="68"/>
        <v>501.403512302693</v>
      </c>
      <c r="J282" s="5" t="str">
        <f t="shared" si="69"/>
        <v>JA</v>
      </c>
      <c r="K282" s="5">
        <f t="shared" si="71"/>
        <v>1070</v>
      </c>
      <c r="L282" s="44">
        <f t="shared" si="72"/>
        <v>7671.9751417435054</v>
      </c>
      <c r="M282" s="44">
        <f t="shared" si="73"/>
        <v>15343.950283487011</v>
      </c>
      <c r="N282" s="44">
        <f t="shared" si="74"/>
        <v>102203.58493021943</v>
      </c>
      <c r="O282" s="44">
        <f t="shared" si="75"/>
        <v>56225.384255574783</v>
      </c>
      <c r="P282" s="44">
        <f t="shared" si="76"/>
        <v>15343.950283487011</v>
      </c>
      <c r="Q282" s="44">
        <f t="shared" si="77"/>
        <v>12393.190613585663</v>
      </c>
      <c r="R282" s="44">
        <f t="shared" si="78"/>
        <v>20655.317689309439</v>
      </c>
      <c r="S282" s="44">
        <f t="shared" si="79"/>
        <v>306664.40496647469</v>
      </c>
      <c r="T282" s="12">
        <f t="shared" si="80"/>
        <v>536501.75816388149</v>
      </c>
      <c r="U282" s="12">
        <f t="shared" si="81"/>
        <v>536501.75816388149</v>
      </c>
      <c r="AB282" s="19"/>
      <c r="AC282" s="19"/>
    </row>
    <row r="283" spans="1:29" ht="13" thickBot="1" x14ac:dyDescent="0.3">
      <c r="A283" s="34">
        <v>50</v>
      </c>
      <c r="B283" s="4">
        <v>5006</v>
      </c>
      <c r="C283" s="9" t="s">
        <v>289</v>
      </c>
      <c r="D283" s="9">
        <v>180.71189850969299</v>
      </c>
      <c r="E283" s="8">
        <v>17.679142938836801</v>
      </c>
      <c r="F283" s="33">
        <v>2015.9560248069101</v>
      </c>
      <c r="G283" s="8">
        <f t="shared" si="70"/>
        <v>198.39104144852979</v>
      </c>
      <c r="H283" s="8">
        <f t="shared" si="67"/>
        <v>201.59560248069101</v>
      </c>
      <c r="I283" s="9">
        <f t="shared" si="68"/>
        <v>1983.9104144852979</v>
      </c>
      <c r="J283" s="4" t="str">
        <f t="shared" si="69"/>
        <v>Nei</v>
      </c>
      <c r="K283" s="4">
        <f t="shared" si="71"/>
        <v>1070</v>
      </c>
      <c r="L283" s="44">
        <f t="shared" si="72"/>
        <v>17160</v>
      </c>
      <c r="M283" s="44">
        <f t="shared" si="73"/>
        <v>34320</v>
      </c>
      <c r="N283" s="44">
        <f t="shared" si="74"/>
        <v>228600</v>
      </c>
      <c r="O283" s="44">
        <f t="shared" si="75"/>
        <v>125760</v>
      </c>
      <c r="P283" s="44">
        <f t="shared" si="76"/>
        <v>34320</v>
      </c>
      <c r="Q283" s="44">
        <f t="shared" si="77"/>
        <v>27720</v>
      </c>
      <c r="R283" s="44">
        <f t="shared" si="78"/>
        <v>46200</v>
      </c>
      <c r="S283" s="44">
        <f t="shared" si="79"/>
        <v>685920</v>
      </c>
      <c r="T283" s="7">
        <f t="shared" si="80"/>
        <v>2122784.1434992687</v>
      </c>
      <c r="U283" s="7">
        <f t="shared" si="81"/>
        <v>1200000</v>
      </c>
      <c r="AB283" s="19"/>
      <c r="AC283" s="19"/>
    </row>
    <row r="284" spans="1:29" ht="13" thickBot="1" x14ac:dyDescent="0.3">
      <c r="A284" s="34">
        <v>50</v>
      </c>
      <c r="B284" s="4">
        <v>5007</v>
      </c>
      <c r="C284" s="9" t="s">
        <v>290</v>
      </c>
      <c r="D284" s="9">
        <v>65.121251361402699</v>
      </c>
      <c r="E284" s="8">
        <v>12.026964975879601</v>
      </c>
      <c r="F284" s="33">
        <v>1931.5673038794898</v>
      </c>
      <c r="G284" s="8">
        <f t="shared" si="70"/>
        <v>77.148216337282292</v>
      </c>
      <c r="H284" s="8">
        <f t="shared" si="67"/>
        <v>193.15673038794898</v>
      </c>
      <c r="I284" s="9">
        <f t="shared" si="68"/>
        <v>771.48216337282292</v>
      </c>
      <c r="J284" s="4" t="str">
        <f t="shared" si="69"/>
        <v>Nei</v>
      </c>
      <c r="K284" s="4">
        <f t="shared" si="71"/>
        <v>1070</v>
      </c>
      <c r="L284" s="44">
        <f t="shared" si="72"/>
        <v>11804.448581767565</v>
      </c>
      <c r="M284" s="44">
        <f t="shared" si="73"/>
        <v>23608.89716353513</v>
      </c>
      <c r="N284" s="44">
        <f t="shared" si="74"/>
        <v>157255.06677109937</v>
      </c>
      <c r="O284" s="44">
        <f t="shared" si="75"/>
        <v>86510.923871974883</v>
      </c>
      <c r="P284" s="44">
        <f t="shared" si="76"/>
        <v>23608.89716353513</v>
      </c>
      <c r="Q284" s="44">
        <f t="shared" si="77"/>
        <v>19068.724632086065</v>
      </c>
      <c r="R284" s="44">
        <f t="shared" si="78"/>
        <v>31781.20772014344</v>
      </c>
      <c r="S284" s="44">
        <f t="shared" si="79"/>
        <v>471847.74890477903</v>
      </c>
      <c r="T284" s="7">
        <f t="shared" si="80"/>
        <v>825485.91480892058</v>
      </c>
      <c r="U284" s="7">
        <f t="shared" si="81"/>
        <v>825485.91480892058</v>
      </c>
      <c r="AB284" s="19"/>
      <c r="AC284" s="19"/>
    </row>
    <row r="285" spans="1:29" ht="13" thickBot="1" x14ac:dyDescent="0.3">
      <c r="A285" s="34">
        <v>50</v>
      </c>
      <c r="B285" s="4">
        <v>5014</v>
      </c>
      <c r="C285" s="9" t="s">
        <v>291</v>
      </c>
      <c r="D285" s="9">
        <v>10.420126689365899</v>
      </c>
      <c r="E285" s="8">
        <v>4.4316966745234101</v>
      </c>
      <c r="F285" s="33">
        <v>232.670452879582</v>
      </c>
      <c r="G285" s="8">
        <f t="shared" si="70"/>
        <v>14.851823363889309</v>
      </c>
      <c r="H285" s="8">
        <f t="shared" si="67"/>
        <v>23.267045287958201</v>
      </c>
      <c r="I285" s="9">
        <f t="shared" si="68"/>
        <v>148.51823363889309</v>
      </c>
      <c r="J285" s="4" t="str">
        <f t="shared" si="69"/>
        <v>Nei</v>
      </c>
      <c r="K285" s="4">
        <f t="shared" si="71"/>
        <v>1320</v>
      </c>
      <c r="L285" s="44">
        <f t="shared" si="72"/>
        <v>2803.4301781677464</v>
      </c>
      <c r="M285" s="44">
        <f t="shared" si="73"/>
        <v>5606.8603563354927</v>
      </c>
      <c r="N285" s="44">
        <f t="shared" si="74"/>
        <v>37346.395030836058</v>
      </c>
      <c r="O285" s="44">
        <f t="shared" si="75"/>
        <v>20545.418368669918</v>
      </c>
      <c r="P285" s="44">
        <f t="shared" si="76"/>
        <v>5606.8603563354927</v>
      </c>
      <c r="Q285" s="44">
        <f t="shared" si="77"/>
        <v>4528.6179801171284</v>
      </c>
      <c r="R285" s="44">
        <f t="shared" si="78"/>
        <v>7547.6966335285479</v>
      </c>
      <c r="S285" s="44">
        <f t="shared" si="79"/>
        <v>112058.78949934851</v>
      </c>
      <c r="T285" s="7">
        <f t="shared" si="80"/>
        <v>196044.0684033389</v>
      </c>
      <c r="U285" s="7">
        <f t="shared" si="81"/>
        <v>196044.0684033389</v>
      </c>
      <c r="AB285" s="19"/>
      <c r="AC285" s="19"/>
    </row>
    <row r="286" spans="1:29" ht="13" thickBot="1" x14ac:dyDescent="0.3">
      <c r="A286" s="34">
        <v>50</v>
      </c>
      <c r="B286" s="4">
        <v>5020</v>
      </c>
      <c r="C286" s="9" t="s">
        <v>292</v>
      </c>
      <c r="D286" s="9">
        <v>9.301401532634209</v>
      </c>
      <c r="E286" s="8">
        <v>1.2479760541588698</v>
      </c>
      <c r="F286" s="33">
        <v>267.91832975833898</v>
      </c>
      <c r="G286" s="8">
        <f t="shared" si="70"/>
        <v>10.549377586793078</v>
      </c>
      <c r="H286" s="8">
        <f t="shared" si="67"/>
        <v>26.791832975833898</v>
      </c>
      <c r="I286" s="9">
        <f t="shared" si="68"/>
        <v>105.49377586793078</v>
      </c>
      <c r="J286" s="4" t="str">
        <f t="shared" si="69"/>
        <v>Nei</v>
      </c>
      <c r="K286" s="4">
        <f t="shared" si="71"/>
        <v>1320</v>
      </c>
      <c r="L286" s="44">
        <f t="shared" si="72"/>
        <v>1991.3005132830613</v>
      </c>
      <c r="M286" s="44">
        <f t="shared" si="73"/>
        <v>3982.6010265661225</v>
      </c>
      <c r="N286" s="44">
        <f t="shared" si="74"/>
        <v>26527.46487974987</v>
      </c>
      <c r="O286" s="44">
        <f t="shared" si="75"/>
        <v>14593.586978466072</v>
      </c>
      <c r="P286" s="44">
        <f t="shared" si="76"/>
        <v>3982.6010265661225</v>
      </c>
      <c r="Q286" s="44">
        <f t="shared" si="77"/>
        <v>3216.7162137649448</v>
      </c>
      <c r="R286" s="44">
        <f t="shared" si="78"/>
        <v>5361.1936896082416</v>
      </c>
      <c r="S286" s="44">
        <f t="shared" si="79"/>
        <v>79596.319817664174</v>
      </c>
      <c r="T286" s="7">
        <f t="shared" si="80"/>
        <v>139251.78414566861</v>
      </c>
      <c r="U286" s="7">
        <f t="shared" si="81"/>
        <v>139251.78414566861</v>
      </c>
      <c r="AB286" s="19"/>
      <c r="AC286" s="19"/>
    </row>
    <row r="287" spans="1:29" ht="13" thickBot="1" x14ac:dyDescent="0.3">
      <c r="A287" s="34">
        <v>50</v>
      </c>
      <c r="B287" s="4">
        <v>5021</v>
      </c>
      <c r="C287" s="9" t="s">
        <v>293</v>
      </c>
      <c r="D287" s="9">
        <v>78.628867091936101</v>
      </c>
      <c r="E287" s="8">
        <v>10.342250509761701</v>
      </c>
      <c r="F287" s="33">
        <v>737.9187535467139</v>
      </c>
      <c r="G287" s="8">
        <f t="shared" si="70"/>
        <v>88.971117601697799</v>
      </c>
      <c r="H287" s="8">
        <f t="shared" si="67"/>
        <v>73.79187535467139</v>
      </c>
      <c r="I287" s="9">
        <f t="shared" si="68"/>
        <v>737.9187535467139</v>
      </c>
      <c r="J287" s="4" t="str">
        <f t="shared" si="69"/>
        <v>JA</v>
      </c>
      <c r="K287" s="4">
        <f t="shared" si="71"/>
        <v>1070</v>
      </c>
      <c r="L287" s="44">
        <f t="shared" si="72"/>
        <v>11290.89484801827</v>
      </c>
      <c r="M287" s="44">
        <f t="shared" si="73"/>
        <v>22581.78969603654</v>
      </c>
      <c r="N287" s="44">
        <f t="shared" si="74"/>
        <v>150413.66912919443</v>
      </c>
      <c r="O287" s="44">
        <f t="shared" si="75"/>
        <v>82747.257347714316</v>
      </c>
      <c r="P287" s="44">
        <f t="shared" si="76"/>
        <v>22581.78969603654</v>
      </c>
      <c r="Q287" s="44">
        <f t="shared" si="77"/>
        <v>18239.137831414126</v>
      </c>
      <c r="R287" s="44">
        <f t="shared" si="78"/>
        <v>30398.563052356876</v>
      </c>
      <c r="S287" s="44">
        <f t="shared" si="79"/>
        <v>451319.96469421277</v>
      </c>
      <c r="T287" s="7">
        <f t="shared" si="80"/>
        <v>789573.06629498384</v>
      </c>
      <c r="U287" s="7">
        <f t="shared" si="81"/>
        <v>789573.06629498384</v>
      </c>
      <c r="AB287" s="19"/>
      <c r="AC287" s="19"/>
    </row>
    <row r="288" spans="1:29" ht="13" thickBot="1" x14ac:dyDescent="0.3">
      <c r="A288" s="34">
        <v>50</v>
      </c>
      <c r="B288" s="4">
        <v>5022</v>
      </c>
      <c r="C288" s="9" t="s">
        <v>294</v>
      </c>
      <c r="D288" s="9">
        <v>35.049414149503001</v>
      </c>
      <c r="E288" s="8">
        <v>3.4696022817291197</v>
      </c>
      <c r="F288" s="33">
        <v>777.88808041638003</v>
      </c>
      <c r="G288" s="8">
        <f t="shared" si="70"/>
        <v>38.519016431232117</v>
      </c>
      <c r="H288" s="8">
        <f t="shared" si="67"/>
        <v>77.788808041638006</v>
      </c>
      <c r="I288" s="9">
        <f t="shared" si="68"/>
        <v>385.19016431232114</v>
      </c>
      <c r="J288" s="4" t="str">
        <f t="shared" si="69"/>
        <v>Nei</v>
      </c>
      <c r="K288" s="4">
        <f t="shared" si="71"/>
        <v>1070</v>
      </c>
      <c r="L288" s="44">
        <f t="shared" si="72"/>
        <v>5893.794704142826</v>
      </c>
      <c r="M288" s="44">
        <f t="shared" si="73"/>
        <v>11787.589408285652</v>
      </c>
      <c r="N288" s="44">
        <f t="shared" si="74"/>
        <v>78515.237142601982</v>
      </c>
      <c r="O288" s="44">
        <f t="shared" si="75"/>
        <v>43193.684265326447</v>
      </c>
      <c r="P288" s="44">
        <f t="shared" si="76"/>
        <v>11787.589408285652</v>
      </c>
      <c r="Q288" s="44">
        <f t="shared" si="77"/>
        <v>9520.7452913076413</v>
      </c>
      <c r="R288" s="44">
        <f t="shared" si="78"/>
        <v>15867.90881884607</v>
      </c>
      <c r="S288" s="44">
        <f t="shared" si="79"/>
        <v>235586.92677538737</v>
      </c>
      <c r="T288" s="7">
        <f t="shared" si="80"/>
        <v>412153.47581418365</v>
      </c>
      <c r="U288" s="7">
        <f t="shared" si="81"/>
        <v>412153.47581418365</v>
      </c>
      <c r="AB288" s="19"/>
      <c r="AC288" s="19"/>
    </row>
    <row r="289" spans="1:43" ht="13" thickBot="1" x14ac:dyDescent="0.3">
      <c r="A289" s="34">
        <v>50</v>
      </c>
      <c r="B289" s="4">
        <v>5025</v>
      </c>
      <c r="C289" s="9" t="s">
        <v>295</v>
      </c>
      <c r="D289" s="9">
        <v>29.919755197844403</v>
      </c>
      <c r="E289" s="8">
        <v>7.0646067990550803</v>
      </c>
      <c r="F289" s="33">
        <v>1151.4629407587499</v>
      </c>
      <c r="G289" s="8">
        <f t="shared" si="70"/>
        <v>36.98436199689948</v>
      </c>
      <c r="H289" s="8">
        <f t="shared" si="67"/>
        <v>115.14629407587501</v>
      </c>
      <c r="I289" s="9">
        <f t="shared" si="68"/>
        <v>369.8436199689948</v>
      </c>
      <c r="J289" s="4" t="str">
        <f t="shared" si="69"/>
        <v>Nei</v>
      </c>
      <c r="K289" s="4">
        <f t="shared" si="71"/>
        <v>1070</v>
      </c>
      <c r="L289" s="44">
        <f t="shared" si="72"/>
        <v>5658.9772291455902</v>
      </c>
      <c r="M289" s="44">
        <f t="shared" si="73"/>
        <v>11317.95445829118</v>
      </c>
      <c r="N289" s="44">
        <f t="shared" si="74"/>
        <v>75387.074276380066</v>
      </c>
      <c r="O289" s="44">
        <f t="shared" si="75"/>
        <v>41472.784168843202</v>
      </c>
      <c r="P289" s="44">
        <f t="shared" si="76"/>
        <v>11317.95445829118</v>
      </c>
      <c r="Q289" s="44">
        <f t="shared" si="77"/>
        <v>9141.424754773645</v>
      </c>
      <c r="R289" s="44">
        <f t="shared" si="78"/>
        <v>15235.707924622742</v>
      </c>
      <c r="S289" s="44">
        <f t="shared" si="79"/>
        <v>226200.79609647687</v>
      </c>
      <c r="T289" s="7">
        <f t="shared" si="80"/>
        <v>395732.67336682446</v>
      </c>
      <c r="U289" s="7">
        <f t="shared" si="81"/>
        <v>395732.67336682446</v>
      </c>
      <c r="AB289" s="19"/>
      <c r="AC289" s="19"/>
    </row>
    <row r="290" spans="1:43" ht="13" thickBot="1" x14ac:dyDescent="0.3">
      <c r="A290" s="34">
        <v>50</v>
      </c>
      <c r="B290" s="4">
        <v>5026</v>
      </c>
      <c r="C290" s="9" t="s">
        <v>296</v>
      </c>
      <c r="D290" s="9">
        <v>20.1337864595178</v>
      </c>
      <c r="E290" s="8">
        <v>2.6020082937293796</v>
      </c>
      <c r="F290" s="33">
        <v>521.412128130724</v>
      </c>
      <c r="G290" s="8">
        <f t="shared" si="70"/>
        <v>22.73579475324718</v>
      </c>
      <c r="H290" s="8">
        <f t="shared" si="67"/>
        <v>52.1412128130724</v>
      </c>
      <c r="I290" s="9">
        <f t="shared" si="68"/>
        <v>227.3579475324718</v>
      </c>
      <c r="J290" s="4" t="str">
        <f t="shared" si="69"/>
        <v>Nei</v>
      </c>
      <c r="K290" s="4">
        <f t="shared" si="71"/>
        <v>1070</v>
      </c>
      <c r="L290" s="44">
        <f t="shared" si="72"/>
        <v>3478.8039551943507</v>
      </c>
      <c r="M290" s="44">
        <f t="shared" si="73"/>
        <v>6957.6079103887014</v>
      </c>
      <c r="N290" s="44">
        <f t="shared" si="74"/>
        <v>46343.507235281388</v>
      </c>
      <c r="O290" s="44">
        <f t="shared" si="75"/>
        <v>25495.010804501257</v>
      </c>
      <c r="P290" s="44">
        <f t="shared" si="76"/>
        <v>6957.6079103887014</v>
      </c>
      <c r="Q290" s="44">
        <f t="shared" si="77"/>
        <v>5619.6063891601052</v>
      </c>
      <c r="R290" s="44">
        <f t="shared" si="78"/>
        <v>9366.010648600175</v>
      </c>
      <c r="S290" s="44">
        <f t="shared" si="79"/>
        <v>139054.84900623013</v>
      </c>
      <c r="T290" s="7">
        <f t="shared" si="80"/>
        <v>243273.00385974481</v>
      </c>
      <c r="U290" s="7">
        <f t="shared" si="81"/>
        <v>243273.00385974481</v>
      </c>
      <c r="AB290" s="19"/>
      <c r="AC290" s="19"/>
    </row>
    <row r="291" spans="1:43" ht="13" thickBot="1" x14ac:dyDescent="0.3">
      <c r="A291" s="34">
        <v>50</v>
      </c>
      <c r="B291" s="4">
        <v>5027</v>
      </c>
      <c r="C291" s="9" t="s">
        <v>297</v>
      </c>
      <c r="D291" s="9">
        <v>59.8374333429621</v>
      </c>
      <c r="E291" s="8">
        <v>6.4539201448547194</v>
      </c>
      <c r="F291" s="33">
        <v>1846.2098473267399</v>
      </c>
      <c r="G291" s="8">
        <f t="shared" ref="G291:G334" si="82">(D291+E291)</f>
        <v>66.291353487816821</v>
      </c>
      <c r="H291" s="8">
        <f t="shared" ref="H291:H332" si="83">F291*0.1</f>
        <v>184.620984732674</v>
      </c>
      <c r="I291" s="9">
        <f t="shared" ref="I291:I332" si="84">IF(G291&gt;=H291,F291,G291*10)</f>
        <v>662.91353487816821</v>
      </c>
      <c r="J291" s="4" t="str">
        <f t="shared" ref="J291:J332" si="85">IF(G291&gt;=H291,"JA","Nei")</f>
        <v>Nei</v>
      </c>
      <c r="K291" s="4">
        <f t="shared" si="71"/>
        <v>1070</v>
      </c>
      <c r="L291" s="44">
        <f t="shared" si="72"/>
        <v>10143.239997170853</v>
      </c>
      <c r="M291" s="44">
        <f t="shared" si="73"/>
        <v>20286.479994341706</v>
      </c>
      <c r="N291" s="44">
        <f t="shared" si="74"/>
        <v>135124.98038189142</v>
      </c>
      <c r="O291" s="44">
        <f t="shared" si="75"/>
        <v>74336.472147098277</v>
      </c>
      <c r="P291" s="44">
        <f t="shared" si="76"/>
        <v>20286.479994341706</v>
      </c>
      <c r="Q291" s="44">
        <f t="shared" si="77"/>
        <v>16385.233841583682</v>
      </c>
      <c r="R291" s="44">
        <f t="shared" si="78"/>
        <v>27308.723069306139</v>
      </c>
      <c r="S291" s="44">
        <f t="shared" si="79"/>
        <v>405445.8728939062</v>
      </c>
      <c r="T291" s="7">
        <f t="shared" si="80"/>
        <v>709317.48231964</v>
      </c>
      <c r="U291" s="7">
        <f t="shared" si="81"/>
        <v>709317.48231964</v>
      </c>
      <c r="AB291" s="19"/>
      <c r="AC291" s="19"/>
    </row>
    <row r="292" spans="1:43" ht="13" thickBot="1" x14ac:dyDescent="0.3">
      <c r="A292" s="34">
        <v>50</v>
      </c>
      <c r="B292" s="4">
        <v>5028</v>
      </c>
      <c r="C292" s="9" t="s">
        <v>298</v>
      </c>
      <c r="D292" s="9">
        <v>73.5103391222422</v>
      </c>
      <c r="E292" s="8">
        <v>10.474419835731801</v>
      </c>
      <c r="F292" s="33">
        <v>694.27679822338405</v>
      </c>
      <c r="G292" s="8">
        <f t="shared" si="82"/>
        <v>83.984758957974009</v>
      </c>
      <c r="H292" s="8">
        <f t="shared" si="83"/>
        <v>69.427679822338405</v>
      </c>
      <c r="I292" s="9">
        <f t="shared" si="84"/>
        <v>694.27679822338405</v>
      </c>
      <c r="J292" s="4" t="str">
        <f t="shared" si="85"/>
        <v>JA</v>
      </c>
      <c r="K292" s="4">
        <f t="shared" si="71"/>
        <v>1070</v>
      </c>
      <c r="L292" s="44">
        <f t="shared" si="72"/>
        <v>10623.129289615999</v>
      </c>
      <c r="M292" s="44">
        <f t="shared" si="73"/>
        <v>21246.258579231999</v>
      </c>
      <c r="N292" s="44">
        <f t="shared" si="74"/>
        <v>141517.91116586348</v>
      </c>
      <c r="O292" s="44">
        <f t="shared" si="75"/>
        <v>77853.423045577394</v>
      </c>
      <c r="P292" s="44">
        <f t="shared" si="76"/>
        <v>21246.258579231999</v>
      </c>
      <c r="Q292" s="44">
        <f t="shared" si="77"/>
        <v>17160.439621687383</v>
      </c>
      <c r="R292" s="44">
        <f t="shared" si="78"/>
        <v>28600.732702812304</v>
      </c>
      <c r="S292" s="44">
        <f t="shared" si="79"/>
        <v>424628.02111500036</v>
      </c>
      <c r="T292" s="7">
        <f t="shared" si="80"/>
        <v>742876.17409902089</v>
      </c>
      <c r="U292" s="7">
        <f t="shared" si="81"/>
        <v>742876.17409902089</v>
      </c>
      <c r="AB292" s="19"/>
      <c r="AC292" s="19"/>
    </row>
    <row r="293" spans="1:43" ht="13" thickBot="1" x14ac:dyDescent="0.3">
      <c r="A293" s="34">
        <v>50</v>
      </c>
      <c r="B293" s="4">
        <v>5029</v>
      </c>
      <c r="C293" s="9" t="s">
        <v>299</v>
      </c>
      <c r="D293" s="9">
        <v>33.508434492999697</v>
      </c>
      <c r="E293" s="8">
        <v>5.1864519500477604</v>
      </c>
      <c r="F293" s="33">
        <v>224.36498162562</v>
      </c>
      <c r="G293" s="8">
        <f t="shared" si="82"/>
        <v>38.694886443047459</v>
      </c>
      <c r="H293" s="8">
        <f t="shared" si="83"/>
        <v>22.436498162562003</v>
      </c>
      <c r="I293" s="9">
        <f t="shared" si="84"/>
        <v>224.36498162562</v>
      </c>
      <c r="J293" s="4" t="str">
        <f t="shared" si="85"/>
        <v>JA</v>
      </c>
      <c r="K293" s="4">
        <f t="shared" si="71"/>
        <v>1070</v>
      </c>
      <c r="L293" s="44">
        <f t="shared" si="72"/>
        <v>3433.008583853612</v>
      </c>
      <c r="M293" s="44">
        <f t="shared" si="73"/>
        <v>6866.017167707224</v>
      </c>
      <c r="N293" s="44">
        <f t="shared" si="74"/>
        <v>45733.436029658253</v>
      </c>
      <c r="O293" s="44">
        <f t="shared" si="75"/>
        <v>25159.391579570525</v>
      </c>
      <c r="P293" s="44">
        <f t="shared" si="76"/>
        <v>6866.017167707224</v>
      </c>
      <c r="Q293" s="44">
        <f t="shared" si="77"/>
        <v>5545.6292508404495</v>
      </c>
      <c r="R293" s="44">
        <f t="shared" si="78"/>
        <v>9242.715418067417</v>
      </c>
      <c r="S293" s="44">
        <f t="shared" si="79"/>
        <v>137224.31514200871</v>
      </c>
      <c r="T293" s="7">
        <f t="shared" si="80"/>
        <v>240070.53033941341</v>
      </c>
      <c r="U293" s="7">
        <f t="shared" si="81"/>
        <v>240070.53033941341</v>
      </c>
      <c r="AB293" s="19"/>
      <c r="AC293" s="19"/>
    </row>
    <row r="294" spans="1:43" ht="13" thickBot="1" x14ac:dyDescent="0.3">
      <c r="A294" s="34">
        <v>50</v>
      </c>
      <c r="B294" s="4">
        <v>5031</v>
      </c>
      <c r="C294" s="9" t="s">
        <v>300</v>
      </c>
      <c r="D294" s="9">
        <v>14.7434160645702</v>
      </c>
      <c r="E294" s="8">
        <v>6.0936248531306898</v>
      </c>
      <c r="F294" s="33">
        <v>168.49964495437899</v>
      </c>
      <c r="G294" s="8">
        <f t="shared" si="82"/>
        <v>20.83704091770089</v>
      </c>
      <c r="H294" s="8">
        <f t="shared" si="83"/>
        <v>16.849964495437899</v>
      </c>
      <c r="I294" s="9">
        <f t="shared" si="84"/>
        <v>168.49964495437899</v>
      </c>
      <c r="J294" s="4" t="str">
        <f t="shared" si="85"/>
        <v>JA</v>
      </c>
      <c r="K294" s="4">
        <f t="shared" si="71"/>
        <v>1320</v>
      </c>
      <c r="L294" s="44">
        <f t="shared" si="72"/>
        <v>3060.2</v>
      </c>
      <c r="M294" s="44">
        <f t="shared" si="73"/>
        <v>6120.4</v>
      </c>
      <c r="N294" s="44">
        <f t="shared" si="74"/>
        <v>40767</v>
      </c>
      <c r="O294" s="44">
        <f t="shared" si="75"/>
        <v>22427.200000000001</v>
      </c>
      <c r="P294" s="44">
        <f t="shared" si="76"/>
        <v>6120.4</v>
      </c>
      <c r="Q294" s="44">
        <f t="shared" si="77"/>
        <v>4943.3999999999996</v>
      </c>
      <c r="R294" s="44">
        <f t="shared" si="78"/>
        <v>8239</v>
      </c>
      <c r="S294" s="44">
        <f t="shared" si="79"/>
        <v>122322.4</v>
      </c>
      <c r="T294" s="7">
        <f t="shared" si="80"/>
        <v>222419.53133978028</v>
      </c>
      <c r="U294" s="7">
        <f t="shared" si="81"/>
        <v>214000</v>
      </c>
      <c r="AB294" s="19"/>
      <c r="AC294" s="19"/>
    </row>
    <row r="295" spans="1:43" s="15" customFormat="1" ht="13" thickBot="1" x14ac:dyDescent="0.3">
      <c r="A295" s="34">
        <v>50</v>
      </c>
      <c r="B295" s="4">
        <v>5032</v>
      </c>
      <c r="C295" s="9" t="s">
        <v>301</v>
      </c>
      <c r="D295" s="9">
        <v>39.434759020723</v>
      </c>
      <c r="E295" s="8">
        <v>4.6455748378039896</v>
      </c>
      <c r="F295" s="33">
        <v>950.08400786485504</v>
      </c>
      <c r="G295" s="8">
        <f t="shared" si="82"/>
        <v>44.080333858526991</v>
      </c>
      <c r="H295" s="8">
        <f t="shared" si="83"/>
        <v>95.00840078648551</v>
      </c>
      <c r="I295" s="9">
        <f t="shared" si="84"/>
        <v>440.8033385852699</v>
      </c>
      <c r="J295" s="4" t="str">
        <f t="shared" si="85"/>
        <v>Nei</v>
      </c>
      <c r="K295" s="4">
        <f t="shared" si="71"/>
        <v>1070</v>
      </c>
      <c r="L295" s="44">
        <f t="shared" si="72"/>
        <v>6744.7318836932145</v>
      </c>
      <c r="M295" s="44">
        <f t="shared" si="73"/>
        <v>13489.463767386429</v>
      </c>
      <c r="N295" s="44">
        <f t="shared" si="74"/>
        <v>89851.148520528484</v>
      </c>
      <c r="O295" s="44">
        <f t="shared" si="75"/>
        <v>49429.923175597825</v>
      </c>
      <c r="P295" s="44">
        <f t="shared" si="76"/>
        <v>13489.463767386429</v>
      </c>
      <c r="Q295" s="44">
        <f t="shared" si="77"/>
        <v>10895.336119812115</v>
      </c>
      <c r="R295" s="44">
        <f t="shared" si="78"/>
        <v>18158.893533020193</v>
      </c>
      <c r="S295" s="44">
        <f t="shared" si="79"/>
        <v>269600.61151881411</v>
      </c>
      <c r="T295" s="7">
        <f t="shared" si="80"/>
        <v>471659.57228623878</v>
      </c>
      <c r="U295" s="7">
        <f t="shared" si="81"/>
        <v>471659.57228623878</v>
      </c>
      <c r="V295"/>
      <c r="W295" s="19"/>
      <c r="X295" s="19"/>
      <c r="Y295" s="24"/>
      <c r="Z295"/>
      <c r="AA295"/>
      <c r="AB295" s="19"/>
      <c r="AC295" s="19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:43" ht="13" thickBot="1" x14ac:dyDescent="0.3">
      <c r="A296" s="34">
        <v>50</v>
      </c>
      <c r="B296" s="4">
        <v>5033</v>
      </c>
      <c r="C296" s="9" t="s">
        <v>302</v>
      </c>
      <c r="D296" s="9">
        <v>8.7406558519124591</v>
      </c>
      <c r="E296" s="8">
        <v>2.00278156104216</v>
      </c>
      <c r="F296" s="33">
        <v>442.851633302675</v>
      </c>
      <c r="G296" s="8">
        <f t="shared" si="82"/>
        <v>10.74343741295462</v>
      </c>
      <c r="H296" s="8">
        <f t="shared" si="83"/>
        <v>44.285163330267501</v>
      </c>
      <c r="I296" s="9">
        <f t="shared" si="84"/>
        <v>107.4343741295462</v>
      </c>
      <c r="J296" s="4" t="str">
        <f t="shared" si="85"/>
        <v>Nei</v>
      </c>
      <c r="K296" s="4">
        <f t="shared" si="71"/>
        <v>1320</v>
      </c>
      <c r="L296" s="44">
        <f t="shared" si="72"/>
        <v>2027.9312460693138</v>
      </c>
      <c r="M296" s="44">
        <f t="shared" si="73"/>
        <v>4055.8624921386277</v>
      </c>
      <c r="N296" s="44">
        <f t="shared" si="74"/>
        <v>27015.447718615684</v>
      </c>
      <c r="O296" s="44">
        <f t="shared" si="75"/>
        <v>14862.041579584902</v>
      </c>
      <c r="P296" s="44">
        <f t="shared" si="76"/>
        <v>4055.8624921386277</v>
      </c>
      <c r="Q296" s="44">
        <f t="shared" si="77"/>
        <v>3275.8889359581221</v>
      </c>
      <c r="R296" s="44">
        <f t="shared" si="78"/>
        <v>5459.8148932635377</v>
      </c>
      <c r="S296" s="44">
        <f t="shared" si="79"/>
        <v>81060.524493232151</v>
      </c>
      <c r="T296" s="7">
        <f t="shared" si="80"/>
        <v>141813.37385100097</v>
      </c>
      <c r="U296" s="7">
        <f t="shared" si="81"/>
        <v>141813.37385100097</v>
      </c>
      <c r="AB296" s="19"/>
      <c r="AC296" s="19"/>
    </row>
    <row r="297" spans="1:43" ht="13" thickBot="1" x14ac:dyDescent="0.3">
      <c r="A297" s="34">
        <v>50</v>
      </c>
      <c r="B297" s="4">
        <v>5034</v>
      </c>
      <c r="C297" s="9" t="s">
        <v>303</v>
      </c>
      <c r="D297" s="9">
        <v>12.3572333918602</v>
      </c>
      <c r="E297" s="8">
        <v>3.1477329733571899</v>
      </c>
      <c r="F297" s="33">
        <v>553.40129764226106</v>
      </c>
      <c r="G297" s="8">
        <f t="shared" si="82"/>
        <v>15.50496636521739</v>
      </c>
      <c r="H297" s="8">
        <f t="shared" si="83"/>
        <v>55.340129764226106</v>
      </c>
      <c r="I297" s="9">
        <f t="shared" si="84"/>
        <v>155.0496636521739</v>
      </c>
      <c r="J297" s="4" t="str">
        <f t="shared" si="85"/>
        <v>Nei</v>
      </c>
      <c r="K297" s="4">
        <f t="shared" si="71"/>
        <v>1320</v>
      </c>
      <c r="L297" s="44">
        <f t="shared" si="72"/>
        <v>2926.7174510984346</v>
      </c>
      <c r="M297" s="44">
        <f t="shared" si="73"/>
        <v>5853.4349021968692</v>
      </c>
      <c r="N297" s="44">
        <f t="shared" si="74"/>
        <v>38988.788421975652</v>
      </c>
      <c r="O297" s="44">
        <f t="shared" si="75"/>
        <v>21448.95027098713</v>
      </c>
      <c r="P297" s="44">
        <f t="shared" si="76"/>
        <v>5853.4349021968692</v>
      </c>
      <c r="Q297" s="44">
        <f t="shared" si="77"/>
        <v>4727.7743440820868</v>
      </c>
      <c r="R297" s="44">
        <f t="shared" si="78"/>
        <v>7879.6239068034774</v>
      </c>
      <c r="S297" s="44">
        <f t="shared" si="79"/>
        <v>116986.83182152903</v>
      </c>
      <c r="T297" s="7">
        <f t="shared" si="80"/>
        <v>204665.55602086955</v>
      </c>
      <c r="U297" s="7">
        <f t="shared" si="81"/>
        <v>204665.55602086955</v>
      </c>
      <c r="AB297" s="19"/>
      <c r="AC297" s="19"/>
    </row>
    <row r="298" spans="1:43" ht="13" thickBot="1" x14ac:dyDescent="0.3">
      <c r="A298" s="34">
        <v>50</v>
      </c>
      <c r="B298" s="4">
        <v>5035</v>
      </c>
      <c r="C298" s="9" t="s">
        <v>304</v>
      </c>
      <c r="D298" s="9">
        <v>90.544883665988294</v>
      </c>
      <c r="E298" s="8">
        <v>15.6752650377765</v>
      </c>
      <c r="F298" s="33">
        <v>831.35059902942305</v>
      </c>
      <c r="G298" s="8">
        <f t="shared" si="82"/>
        <v>106.22014870376479</v>
      </c>
      <c r="H298" s="8">
        <f t="shared" si="83"/>
        <v>83.135059902942317</v>
      </c>
      <c r="I298" s="9">
        <f t="shared" si="84"/>
        <v>831.35059902942305</v>
      </c>
      <c r="J298" s="4" t="str">
        <f t="shared" si="85"/>
        <v>JA</v>
      </c>
      <c r="K298" s="4">
        <f t="shared" si="71"/>
        <v>1070</v>
      </c>
      <c r="L298" s="44">
        <f t="shared" si="72"/>
        <v>12720.495515749202</v>
      </c>
      <c r="M298" s="44">
        <f t="shared" si="73"/>
        <v>25440.991031498404</v>
      </c>
      <c r="N298" s="44">
        <f t="shared" si="74"/>
        <v>169458.34935316246</v>
      </c>
      <c r="O298" s="44">
        <f t="shared" si="75"/>
        <v>93224.33077276338</v>
      </c>
      <c r="P298" s="44">
        <f t="shared" si="76"/>
        <v>25440.991031498404</v>
      </c>
      <c r="Q298" s="44">
        <f t="shared" si="77"/>
        <v>20548.492756210249</v>
      </c>
      <c r="R298" s="44">
        <f t="shared" si="78"/>
        <v>34247.487927017079</v>
      </c>
      <c r="S298" s="44">
        <f t="shared" si="79"/>
        <v>508464.00257358351</v>
      </c>
      <c r="T298" s="7">
        <f t="shared" si="80"/>
        <v>889545.14096148266</v>
      </c>
      <c r="U298" s="7">
        <f t="shared" si="81"/>
        <v>889545.14096148266</v>
      </c>
      <c r="AB298" s="19"/>
      <c r="AC298" s="19"/>
    </row>
    <row r="299" spans="1:43" ht="13" thickBot="1" x14ac:dyDescent="0.3">
      <c r="A299" s="34">
        <v>50</v>
      </c>
      <c r="B299" s="4">
        <v>5036</v>
      </c>
      <c r="C299" s="9" t="s">
        <v>305</v>
      </c>
      <c r="D299" s="9">
        <v>24.099540076348799</v>
      </c>
      <c r="E299" s="8">
        <v>3.6547867237895098</v>
      </c>
      <c r="F299" s="33">
        <v>76.504046432872599</v>
      </c>
      <c r="G299" s="8">
        <f t="shared" si="82"/>
        <v>27.754326800138308</v>
      </c>
      <c r="H299" s="8">
        <f t="shared" si="83"/>
        <v>7.6504046432872599</v>
      </c>
      <c r="I299" s="9">
        <f t="shared" si="84"/>
        <v>76.504046432872599</v>
      </c>
      <c r="J299" s="4" t="str">
        <f t="shared" si="85"/>
        <v>JA</v>
      </c>
      <c r="K299" s="4">
        <f t="shared" si="71"/>
        <v>1320</v>
      </c>
      <c r="L299" s="44">
        <f t="shared" si="72"/>
        <v>1444.0903804669031</v>
      </c>
      <c r="M299" s="44">
        <f t="shared" si="73"/>
        <v>2888.1807609338061</v>
      </c>
      <c r="N299" s="44">
        <f t="shared" si="74"/>
        <v>19237.707516010145</v>
      </c>
      <c r="O299" s="44">
        <f t="shared" si="75"/>
        <v>10583.263767337865</v>
      </c>
      <c r="P299" s="44">
        <f t="shared" si="76"/>
        <v>2888.1807609338061</v>
      </c>
      <c r="Q299" s="44">
        <f t="shared" si="77"/>
        <v>2332.7613838311513</v>
      </c>
      <c r="R299" s="44">
        <f t="shared" si="78"/>
        <v>3887.9356397185852</v>
      </c>
      <c r="S299" s="44">
        <f t="shared" si="79"/>
        <v>57723.221082159573</v>
      </c>
      <c r="T299" s="7">
        <f t="shared" si="80"/>
        <v>100985.34129139183</v>
      </c>
      <c r="U299" s="7">
        <f t="shared" si="81"/>
        <v>100985.34129139183</v>
      </c>
      <c r="AB299" s="19"/>
      <c r="AC299" s="19"/>
    </row>
    <row r="300" spans="1:43" ht="13" thickBot="1" x14ac:dyDescent="0.3">
      <c r="A300" s="34">
        <v>50</v>
      </c>
      <c r="B300" s="4">
        <v>5037</v>
      </c>
      <c r="C300" s="9" t="s">
        <v>306</v>
      </c>
      <c r="D300" s="9">
        <v>137.25069761158002</v>
      </c>
      <c r="E300" s="8">
        <v>11.193877164416799</v>
      </c>
      <c r="F300" s="33">
        <v>636.20322857886299</v>
      </c>
      <c r="G300" s="8">
        <f t="shared" si="82"/>
        <v>148.44457477599681</v>
      </c>
      <c r="H300" s="8">
        <f t="shared" si="83"/>
        <v>63.6203228578863</v>
      </c>
      <c r="I300" s="9">
        <f t="shared" si="84"/>
        <v>636.20322857886299</v>
      </c>
      <c r="J300" s="4" t="str">
        <f t="shared" si="85"/>
        <v>JA</v>
      </c>
      <c r="K300" s="4">
        <f t="shared" si="71"/>
        <v>1070</v>
      </c>
      <c r="L300" s="44">
        <f t="shared" si="72"/>
        <v>9734.5456004851821</v>
      </c>
      <c r="M300" s="44">
        <f t="shared" si="73"/>
        <v>19469.091200970364</v>
      </c>
      <c r="N300" s="44">
        <f t="shared" si="74"/>
        <v>129680.48509737254</v>
      </c>
      <c r="O300" s="44">
        <f t="shared" si="75"/>
        <v>71341.28523991938</v>
      </c>
      <c r="P300" s="44">
        <f t="shared" si="76"/>
        <v>19469.091200970364</v>
      </c>
      <c r="Q300" s="44">
        <f t="shared" si="77"/>
        <v>15725.035200783755</v>
      </c>
      <c r="R300" s="44">
        <f t="shared" si="78"/>
        <v>26208.39200130626</v>
      </c>
      <c r="S300" s="44">
        <f t="shared" si="79"/>
        <v>389109.52903757553</v>
      </c>
      <c r="T300" s="7">
        <f t="shared" si="80"/>
        <v>680737.45457938337</v>
      </c>
      <c r="U300" s="7">
        <f t="shared" si="81"/>
        <v>680737.45457938337</v>
      </c>
      <c r="AB300" s="19"/>
      <c r="AC300" s="19"/>
    </row>
    <row r="301" spans="1:43" ht="13" thickBot="1" x14ac:dyDescent="0.3">
      <c r="A301" s="34">
        <v>50</v>
      </c>
      <c r="B301" s="4">
        <v>5038</v>
      </c>
      <c r="C301" s="9" t="s">
        <v>307</v>
      </c>
      <c r="D301" s="9">
        <v>89.652991319380888</v>
      </c>
      <c r="E301" s="8">
        <v>10.9574783018803</v>
      </c>
      <c r="F301" s="33">
        <v>1065.16788694922</v>
      </c>
      <c r="G301" s="8">
        <f t="shared" si="82"/>
        <v>100.61046962126119</v>
      </c>
      <c r="H301" s="8">
        <f t="shared" si="83"/>
        <v>106.51678869492201</v>
      </c>
      <c r="I301" s="9">
        <f t="shared" si="84"/>
        <v>1006.1046962126119</v>
      </c>
      <c r="J301" s="4" t="str">
        <f t="shared" si="85"/>
        <v>Nei</v>
      </c>
      <c r="K301" s="4">
        <f t="shared" si="71"/>
        <v>1070</v>
      </c>
      <c r="L301" s="44">
        <f t="shared" si="72"/>
        <v>15394.407956749175</v>
      </c>
      <c r="M301" s="44">
        <f t="shared" si="73"/>
        <v>30788.815913498351</v>
      </c>
      <c r="N301" s="44">
        <f t="shared" si="74"/>
        <v>205079.35075249776</v>
      </c>
      <c r="O301" s="44">
        <f t="shared" si="75"/>
        <v>112820.55621449745</v>
      </c>
      <c r="P301" s="44">
        <f t="shared" si="76"/>
        <v>30788.815913498351</v>
      </c>
      <c r="Q301" s="44">
        <f t="shared" si="77"/>
        <v>24867.889776287127</v>
      </c>
      <c r="R301" s="44">
        <f t="shared" si="78"/>
        <v>41446.482960478548</v>
      </c>
      <c r="S301" s="44">
        <f t="shared" si="79"/>
        <v>615345.70545998798</v>
      </c>
      <c r="T301" s="7">
        <f t="shared" si="80"/>
        <v>1076532.0249474947</v>
      </c>
      <c r="U301" s="7">
        <f t="shared" si="81"/>
        <v>1076532.0249474947</v>
      </c>
      <c r="AB301" s="19"/>
      <c r="AC301" s="19"/>
    </row>
    <row r="302" spans="1:43" ht="13" thickBot="1" x14ac:dyDescent="0.3">
      <c r="A302" s="34">
        <v>50</v>
      </c>
      <c r="B302" s="4">
        <v>5041</v>
      </c>
      <c r="C302" s="9" t="s">
        <v>364</v>
      </c>
      <c r="D302" s="9">
        <v>41.082301946508899</v>
      </c>
      <c r="E302" s="8">
        <v>2.84963396607511</v>
      </c>
      <c r="F302" s="33">
        <v>1486.9999163627701</v>
      </c>
      <c r="G302" s="8">
        <f t="shared" si="82"/>
        <v>43.931935912584009</v>
      </c>
      <c r="H302" s="8">
        <f t="shared" si="83"/>
        <v>148.69999163627702</v>
      </c>
      <c r="I302" s="9">
        <f t="shared" si="84"/>
        <v>439.31935912584009</v>
      </c>
      <c r="J302" s="4" t="str">
        <f t="shared" si="85"/>
        <v>Nei</v>
      </c>
      <c r="K302" s="4">
        <f t="shared" si="71"/>
        <v>1070</v>
      </c>
      <c r="L302" s="44">
        <f t="shared" si="72"/>
        <v>6722.0255139844794</v>
      </c>
      <c r="M302" s="44">
        <f t="shared" si="73"/>
        <v>13444.051027968959</v>
      </c>
      <c r="N302" s="44">
        <f t="shared" si="74"/>
        <v>89548.66156741562</v>
      </c>
      <c r="O302" s="44">
        <f t="shared" si="75"/>
        <v>49263.51565493521</v>
      </c>
      <c r="P302" s="44">
        <f t="shared" si="76"/>
        <v>13444.051027968959</v>
      </c>
      <c r="Q302" s="44">
        <f t="shared" si="77"/>
        <v>10858.65659951339</v>
      </c>
      <c r="R302" s="44">
        <f t="shared" si="78"/>
        <v>18097.760999188984</v>
      </c>
      <c r="S302" s="44">
        <f t="shared" si="79"/>
        <v>268692.99187367334</v>
      </c>
      <c r="T302" s="7">
        <f t="shared" si="80"/>
        <v>470071.71426464891</v>
      </c>
      <c r="U302" s="7">
        <f t="shared" si="81"/>
        <v>470071.71426464891</v>
      </c>
      <c r="AB302" s="19"/>
      <c r="AC302" s="19"/>
    </row>
    <row r="303" spans="1:43" ht="13" thickBot="1" x14ac:dyDescent="0.3">
      <c r="A303" s="34">
        <v>50</v>
      </c>
      <c r="B303" s="4">
        <v>5042</v>
      </c>
      <c r="C303" s="9" t="s">
        <v>308</v>
      </c>
      <c r="D303" s="9">
        <v>16.907857016906501</v>
      </c>
      <c r="E303" s="8">
        <v>1.9804258184761201</v>
      </c>
      <c r="F303" s="33">
        <v>1842.16088888181</v>
      </c>
      <c r="G303" s="8">
        <f t="shared" si="82"/>
        <v>18.888282835382622</v>
      </c>
      <c r="H303" s="8">
        <f t="shared" si="83"/>
        <v>184.21608888818102</v>
      </c>
      <c r="I303" s="9">
        <f t="shared" si="84"/>
        <v>188.88282835382623</v>
      </c>
      <c r="J303" s="4" t="str">
        <f t="shared" si="85"/>
        <v>Nei</v>
      </c>
      <c r="K303" s="4">
        <f t="shared" si="71"/>
        <v>1320</v>
      </c>
      <c r="L303" s="44">
        <f t="shared" si="72"/>
        <v>3060.2</v>
      </c>
      <c r="M303" s="44">
        <f t="shared" si="73"/>
        <v>6120.4</v>
      </c>
      <c r="N303" s="44">
        <f t="shared" si="74"/>
        <v>40767</v>
      </c>
      <c r="O303" s="44">
        <f t="shared" si="75"/>
        <v>22427.200000000001</v>
      </c>
      <c r="P303" s="44">
        <f t="shared" si="76"/>
        <v>6120.4</v>
      </c>
      <c r="Q303" s="44">
        <f t="shared" si="77"/>
        <v>4943.3999999999996</v>
      </c>
      <c r="R303" s="44">
        <f t="shared" si="78"/>
        <v>8239</v>
      </c>
      <c r="S303" s="44">
        <f t="shared" si="79"/>
        <v>122322.4</v>
      </c>
      <c r="T303" s="7">
        <f t="shared" si="80"/>
        <v>249325.33342705062</v>
      </c>
      <c r="U303" s="7">
        <f t="shared" si="81"/>
        <v>214000</v>
      </c>
      <c r="AB303" s="19"/>
      <c r="AC303" s="19"/>
    </row>
    <row r="304" spans="1:43" ht="13" thickBot="1" x14ac:dyDescent="0.3">
      <c r="A304" s="34">
        <v>50</v>
      </c>
      <c r="B304" s="4">
        <v>5043</v>
      </c>
      <c r="C304" s="9" t="s">
        <v>309</v>
      </c>
      <c r="D304" s="9">
        <v>5.1292283502958504</v>
      </c>
      <c r="E304" s="8">
        <v>0.67184176535817508</v>
      </c>
      <c r="F304" s="33">
        <v>888.84581369682098</v>
      </c>
      <c r="G304" s="8">
        <f t="shared" si="82"/>
        <v>5.8010701156540252</v>
      </c>
      <c r="H304" s="8">
        <f t="shared" si="83"/>
        <v>88.88458136968211</v>
      </c>
      <c r="I304" s="9">
        <f t="shared" si="84"/>
        <v>58.01070115654025</v>
      </c>
      <c r="J304" s="4" t="str">
        <f t="shared" si="85"/>
        <v>Nei</v>
      </c>
      <c r="K304" s="4">
        <f t="shared" si="71"/>
        <v>1320</v>
      </c>
      <c r="L304" s="44">
        <f t="shared" si="72"/>
        <v>1095.0099950308538</v>
      </c>
      <c r="M304" s="44">
        <f t="shared" si="73"/>
        <v>2190.0199900617076</v>
      </c>
      <c r="N304" s="44">
        <f t="shared" si="74"/>
        <v>14587.370912823611</v>
      </c>
      <c r="O304" s="44">
        <f t="shared" si="75"/>
        <v>8024.9683551911521</v>
      </c>
      <c r="P304" s="44">
        <f t="shared" si="76"/>
        <v>2190.0199900617076</v>
      </c>
      <c r="Q304" s="44">
        <f t="shared" si="77"/>
        <v>1768.8622996652252</v>
      </c>
      <c r="R304" s="44">
        <f t="shared" si="78"/>
        <v>2948.1038327753754</v>
      </c>
      <c r="S304" s="44">
        <f t="shared" si="79"/>
        <v>43769.770151023498</v>
      </c>
      <c r="T304" s="7">
        <f t="shared" si="80"/>
        <v>76574.125526633128</v>
      </c>
      <c r="U304" s="7">
        <f t="shared" si="81"/>
        <v>76574.125526633128</v>
      </c>
      <c r="AB304" s="19"/>
      <c r="AC304" s="19"/>
    </row>
    <row r="305" spans="1:43" ht="13" thickBot="1" x14ac:dyDescent="0.3">
      <c r="A305" s="34">
        <v>50</v>
      </c>
      <c r="B305" s="4">
        <v>5044</v>
      </c>
      <c r="C305" s="9" t="s">
        <v>310</v>
      </c>
      <c r="D305" s="9">
        <v>7.8818532689516196</v>
      </c>
      <c r="E305" s="8">
        <v>1.3483964088328499</v>
      </c>
      <c r="F305" s="33">
        <v>753.10128460747808</v>
      </c>
      <c r="G305" s="8">
        <f t="shared" si="82"/>
        <v>9.2302496777844691</v>
      </c>
      <c r="H305" s="8">
        <f t="shared" si="83"/>
        <v>75.310128460747805</v>
      </c>
      <c r="I305" s="9">
        <f t="shared" si="84"/>
        <v>92.302496777844695</v>
      </c>
      <c r="J305" s="4" t="str">
        <f t="shared" si="85"/>
        <v>Nei</v>
      </c>
      <c r="K305" s="4">
        <f t="shared" si="71"/>
        <v>1320</v>
      </c>
      <c r="L305" s="44">
        <f t="shared" si="72"/>
        <v>1742.3019291785965</v>
      </c>
      <c r="M305" s="44">
        <f t="shared" si="73"/>
        <v>3484.6038583571931</v>
      </c>
      <c r="N305" s="44">
        <f t="shared" si="74"/>
        <v>23210.385839756829</v>
      </c>
      <c r="O305" s="44">
        <f t="shared" si="75"/>
        <v>12768.758194259924</v>
      </c>
      <c r="P305" s="44">
        <f t="shared" si="76"/>
        <v>3484.6038583571931</v>
      </c>
      <c r="Q305" s="44">
        <f t="shared" si="77"/>
        <v>2814.4877317500404</v>
      </c>
      <c r="R305" s="44">
        <f t="shared" si="78"/>
        <v>4690.8128862500671</v>
      </c>
      <c r="S305" s="44">
        <f t="shared" si="79"/>
        <v>69643.341448845153</v>
      </c>
      <c r="T305" s="7">
        <f t="shared" si="80"/>
        <v>121839.295746755</v>
      </c>
      <c r="U305" s="7">
        <f t="shared" si="81"/>
        <v>121839.295746755</v>
      </c>
      <c r="AB305" s="19"/>
      <c r="AC305" s="19"/>
    </row>
    <row r="306" spans="1:43" ht="13" thickBot="1" x14ac:dyDescent="0.3">
      <c r="A306" s="34">
        <v>50</v>
      </c>
      <c r="B306" s="4">
        <v>5045</v>
      </c>
      <c r="C306" s="9" t="s">
        <v>311</v>
      </c>
      <c r="D306" s="9">
        <v>22.355814232395197</v>
      </c>
      <c r="E306" s="8">
        <v>2.6616088770825201</v>
      </c>
      <c r="F306" s="33">
        <v>823.88634848575998</v>
      </c>
      <c r="G306" s="8">
        <f t="shared" si="82"/>
        <v>25.017423109477718</v>
      </c>
      <c r="H306" s="8">
        <f t="shared" si="83"/>
        <v>82.388634848576004</v>
      </c>
      <c r="I306" s="9">
        <f t="shared" si="84"/>
        <v>250.17423109477718</v>
      </c>
      <c r="J306" s="4" t="str">
        <f t="shared" si="85"/>
        <v>Nei</v>
      </c>
      <c r="K306" s="4">
        <f t="shared" si="71"/>
        <v>1070</v>
      </c>
      <c r="L306" s="44">
        <f t="shared" si="72"/>
        <v>3827.9159099811855</v>
      </c>
      <c r="M306" s="44">
        <f t="shared" si="73"/>
        <v>7655.8318199623709</v>
      </c>
      <c r="N306" s="44">
        <f t="shared" si="74"/>
        <v>50994.264395203907</v>
      </c>
      <c r="O306" s="44">
        <f t="shared" si="75"/>
        <v>28053.537578043935</v>
      </c>
      <c r="P306" s="44">
        <f t="shared" si="76"/>
        <v>7655.8318199623709</v>
      </c>
      <c r="Q306" s="44">
        <f t="shared" si="77"/>
        <v>6183.556469969607</v>
      </c>
      <c r="R306" s="44">
        <f t="shared" si="78"/>
        <v>10305.927449949346</v>
      </c>
      <c r="S306" s="44">
        <f t="shared" si="79"/>
        <v>153009.56182833886</v>
      </c>
      <c r="T306" s="7">
        <f t="shared" si="80"/>
        <v>267686.42727141158</v>
      </c>
      <c r="U306" s="7">
        <f t="shared" si="81"/>
        <v>267686.42727141158</v>
      </c>
      <c r="AB306" s="19"/>
      <c r="AC306" s="19"/>
    </row>
    <row r="307" spans="1:43" ht="13" thickBot="1" x14ac:dyDescent="0.3">
      <c r="A307" s="34">
        <v>50</v>
      </c>
      <c r="B307" s="4">
        <v>5046</v>
      </c>
      <c r="C307" s="9" t="s">
        <v>312</v>
      </c>
      <c r="D307" s="9">
        <v>19.838094054954201</v>
      </c>
      <c r="E307" s="8">
        <v>1.7248892242318201</v>
      </c>
      <c r="F307" s="33">
        <v>531.57108245238396</v>
      </c>
      <c r="G307" s="8">
        <f t="shared" si="82"/>
        <v>21.562983279186021</v>
      </c>
      <c r="H307" s="8">
        <f t="shared" si="83"/>
        <v>53.157108245238398</v>
      </c>
      <c r="I307" s="9">
        <f t="shared" si="84"/>
        <v>215.62983279186022</v>
      </c>
      <c r="J307" s="4" t="str">
        <f t="shared" si="85"/>
        <v>Nei</v>
      </c>
      <c r="K307" s="4">
        <f t="shared" si="71"/>
        <v>1070</v>
      </c>
      <c r="L307" s="44">
        <f t="shared" si="72"/>
        <v>3299.3520715482537</v>
      </c>
      <c r="M307" s="44">
        <f t="shared" si="73"/>
        <v>6598.7041430965073</v>
      </c>
      <c r="N307" s="44">
        <f t="shared" si="74"/>
        <v>43952.906967128831</v>
      </c>
      <c r="O307" s="44">
        <f t="shared" si="75"/>
        <v>24179.866929948039</v>
      </c>
      <c r="P307" s="44">
        <f t="shared" si="76"/>
        <v>6598.7041430965073</v>
      </c>
      <c r="Q307" s="44">
        <f t="shared" si="77"/>
        <v>5329.7225771164094</v>
      </c>
      <c r="R307" s="44">
        <f t="shared" si="78"/>
        <v>8882.8709618606827</v>
      </c>
      <c r="S307" s="44">
        <f t="shared" si="79"/>
        <v>131881.79329349523</v>
      </c>
      <c r="T307" s="7">
        <f t="shared" si="80"/>
        <v>230723.92108729045</v>
      </c>
      <c r="U307" s="7">
        <f t="shared" si="81"/>
        <v>230723.92108729045</v>
      </c>
      <c r="AB307" s="19"/>
      <c r="AC307" s="19"/>
    </row>
    <row r="308" spans="1:43" ht="13" thickBot="1" x14ac:dyDescent="0.3">
      <c r="A308" s="34">
        <v>50</v>
      </c>
      <c r="B308" s="4">
        <v>5047</v>
      </c>
      <c r="C308" s="9" t="s">
        <v>313</v>
      </c>
      <c r="D308" s="9">
        <v>48.391211628349296</v>
      </c>
      <c r="E308" s="8">
        <v>3.8375832302300501</v>
      </c>
      <c r="F308" s="33">
        <v>608.81221978852795</v>
      </c>
      <c r="G308" s="8">
        <f t="shared" si="82"/>
        <v>52.228794858579349</v>
      </c>
      <c r="H308" s="8">
        <f t="shared" si="83"/>
        <v>60.8812219788528</v>
      </c>
      <c r="I308" s="9">
        <f t="shared" si="84"/>
        <v>522.28794858579352</v>
      </c>
      <c r="J308" s="4" t="str">
        <f t="shared" si="85"/>
        <v>Nei</v>
      </c>
      <c r="K308" s="4">
        <f t="shared" si="71"/>
        <v>1070</v>
      </c>
      <c r="L308" s="44">
        <f t="shared" si="72"/>
        <v>7991.5279013112267</v>
      </c>
      <c r="M308" s="44">
        <f t="shared" si="73"/>
        <v>15983.055802622453</v>
      </c>
      <c r="N308" s="44">
        <f t="shared" si="74"/>
        <v>106460.56399998523</v>
      </c>
      <c r="O308" s="44">
        <f t="shared" si="75"/>
        <v>58567.281402616543</v>
      </c>
      <c r="P308" s="44">
        <f t="shared" si="76"/>
        <v>15983.055802622453</v>
      </c>
      <c r="Q308" s="44">
        <f t="shared" si="77"/>
        <v>12909.391225195059</v>
      </c>
      <c r="R308" s="44">
        <f t="shared" si="78"/>
        <v>21515.652041991765</v>
      </c>
      <c r="S308" s="44">
        <f t="shared" si="79"/>
        <v>319437.57681045437</v>
      </c>
      <c r="T308" s="7">
        <f t="shared" si="80"/>
        <v>558848.10498679907</v>
      </c>
      <c r="U308" s="7">
        <f t="shared" si="81"/>
        <v>558848.10498679907</v>
      </c>
      <c r="AB308" s="19"/>
      <c r="AC308" s="19"/>
    </row>
    <row r="309" spans="1:43" ht="13" thickBot="1" x14ac:dyDescent="0.3">
      <c r="A309" s="34">
        <v>50</v>
      </c>
      <c r="B309" s="4">
        <v>5049</v>
      </c>
      <c r="C309" s="9" t="s">
        <v>314</v>
      </c>
      <c r="D309" s="9">
        <v>10.388093733779401</v>
      </c>
      <c r="E309" s="8">
        <v>1.65543746667</v>
      </c>
      <c r="F309" s="33">
        <v>412.63384962801098</v>
      </c>
      <c r="G309" s="8">
        <f t="shared" si="82"/>
        <v>12.043531200449401</v>
      </c>
      <c r="H309" s="8">
        <f t="shared" si="83"/>
        <v>41.263384962801098</v>
      </c>
      <c r="I309" s="9">
        <f t="shared" si="84"/>
        <v>120.43531200449401</v>
      </c>
      <c r="J309" s="4" t="str">
        <f t="shared" si="85"/>
        <v>Nei</v>
      </c>
      <c r="K309" s="4">
        <f t="shared" si="71"/>
        <v>1320</v>
      </c>
      <c r="L309" s="44">
        <f t="shared" si="72"/>
        <v>2273.3369493968289</v>
      </c>
      <c r="M309" s="44">
        <f t="shared" si="73"/>
        <v>4546.6738987936578</v>
      </c>
      <c r="N309" s="44">
        <f t="shared" si="74"/>
        <v>30284.663556650063</v>
      </c>
      <c r="O309" s="44">
        <f t="shared" si="75"/>
        <v>16660.539321453682</v>
      </c>
      <c r="P309" s="44">
        <f t="shared" si="76"/>
        <v>4546.6738987936578</v>
      </c>
      <c r="Q309" s="44">
        <f t="shared" si="77"/>
        <v>3672.313533641031</v>
      </c>
      <c r="R309" s="44">
        <f t="shared" si="78"/>
        <v>6120.5225560683848</v>
      </c>
      <c r="S309" s="44">
        <f t="shared" si="79"/>
        <v>90869.88813113478</v>
      </c>
      <c r="T309" s="7">
        <f t="shared" si="80"/>
        <v>158974.61184593209</v>
      </c>
      <c r="U309" s="7">
        <f t="shared" si="81"/>
        <v>158974.61184593209</v>
      </c>
      <c r="AB309" s="19"/>
      <c r="AC309" s="19"/>
    </row>
    <row r="310" spans="1:43" ht="13" thickBot="1" x14ac:dyDescent="0.3">
      <c r="A310" s="34">
        <v>50</v>
      </c>
      <c r="B310" s="4">
        <v>5052</v>
      </c>
      <c r="C310" s="9" t="s">
        <v>315</v>
      </c>
      <c r="D310" s="9">
        <v>10.481760632425001</v>
      </c>
      <c r="E310" s="8">
        <v>0.84950723855465393</v>
      </c>
      <c r="F310" s="33">
        <v>109.853688707381</v>
      </c>
      <c r="G310" s="8">
        <f t="shared" si="82"/>
        <v>11.331267870979655</v>
      </c>
      <c r="H310" s="8">
        <f t="shared" si="83"/>
        <v>10.9853688707381</v>
      </c>
      <c r="I310" s="9">
        <f t="shared" si="84"/>
        <v>109.853688707381</v>
      </c>
      <c r="J310" s="4" t="str">
        <f t="shared" si="85"/>
        <v>JA</v>
      </c>
      <c r="K310" s="4">
        <f t="shared" si="71"/>
        <v>1320</v>
      </c>
      <c r="L310" s="44">
        <f t="shared" si="72"/>
        <v>2073.5982280405237</v>
      </c>
      <c r="M310" s="44">
        <f t="shared" si="73"/>
        <v>4147.1964560810475</v>
      </c>
      <c r="N310" s="44">
        <f t="shared" si="74"/>
        <v>27623.808562358026</v>
      </c>
      <c r="O310" s="44">
        <f t="shared" si="75"/>
        <v>15196.719881024259</v>
      </c>
      <c r="P310" s="44">
        <f t="shared" si="76"/>
        <v>4147.1964560810475</v>
      </c>
      <c r="Q310" s="44">
        <f t="shared" si="77"/>
        <v>3349.6586760654613</v>
      </c>
      <c r="R310" s="44">
        <f t="shared" si="78"/>
        <v>5582.7644601091024</v>
      </c>
      <c r="S310" s="44">
        <f t="shared" si="79"/>
        <v>82885.926373983457</v>
      </c>
      <c r="T310" s="7">
        <f t="shared" si="80"/>
        <v>145006.86909374292</v>
      </c>
      <c r="U310" s="7">
        <f t="shared" si="81"/>
        <v>145006.86909374292</v>
      </c>
      <c r="AB310" s="19"/>
      <c r="AC310" s="19"/>
    </row>
    <row r="311" spans="1:43" ht="13" thickBot="1" x14ac:dyDescent="0.3">
      <c r="A311" s="34">
        <v>50</v>
      </c>
      <c r="B311" s="4">
        <v>5053</v>
      </c>
      <c r="C311" s="9" t="s">
        <v>316</v>
      </c>
      <c r="D311" s="9">
        <v>67.714728842240604</v>
      </c>
      <c r="E311" s="8">
        <v>6.8912317241130205</v>
      </c>
      <c r="F311" s="33">
        <v>365.70979404647898</v>
      </c>
      <c r="G311" s="8">
        <f t="shared" si="82"/>
        <v>74.60596056635363</v>
      </c>
      <c r="H311" s="8">
        <f t="shared" si="83"/>
        <v>36.5709794046479</v>
      </c>
      <c r="I311" s="9">
        <f t="shared" si="84"/>
        <v>365.70979404647898</v>
      </c>
      <c r="J311" s="4" t="str">
        <f t="shared" si="85"/>
        <v>JA</v>
      </c>
      <c r="K311" s="4">
        <f t="shared" si="71"/>
        <v>1070</v>
      </c>
      <c r="L311" s="44">
        <f t="shared" si="72"/>
        <v>5595.725558705175</v>
      </c>
      <c r="M311" s="44">
        <f t="shared" si="73"/>
        <v>11191.45111741035</v>
      </c>
      <c r="N311" s="44">
        <f t="shared" si="74"/>
        <v>74544.455869464044</v>
      </c>
      <c r="O311" s="44">
        <f t="shared" si="75"/>
        <v>41009.233465195968</v>
      </c>
      <c r="P311" s="44">
        <f t="shared" si="76"/>
        <v>11191.45111741035</v>
      </c>
      <c r="Q311" s="44">
        <f t="shared" si="77"/>
        <v>9039.2489794468202</v>
      </c>
      <c r="R311" s="44">
        <f t="shared" si="78"/>
        <v>15065.414965744701</v>
      </c>
      <c r="S311" s="44">
        <f t="shared" si="79"/>
        <v>223672.4985563551</v>
      </c>
      <c r="T311" s="7">
        <f t="shared" si="80"/>
        <v>391309.47962973249</v>
      </c>
      <c r="U311" s="7">
        <f t="shared" si="81"/>
        <v>391309.47962973249</v>
      </c>
      <c r="AB311" s="19"/>
      <c r="AC311" s="19"/>
    </row>
    <row r="312" spans="1:43" ht="13" thickBot="1" x14ac:dyDescent="0.3">
      <c r="A312" s="34">
        <v>50</v>
      </c>
      <c r="B312" s="4">
        <v>5054</v>
      </c>
      <c r="C312" s="9" t="s">
        <v>15</v>
      </c>
      <c r="D312" s="9">
        <v>86.184224378117207</v>
      </c>
      <c r="E312" s="8">
        <v>10.4775898129213</v>
      </c>
      <c r="F312" s="33">
        <v>1096.3388408595799</v>
      </c>
      <c r="G312" s="8">
        <f t="shared" si="82"/>
        <v>96.661814191038502</v>
      </c>
      <c r="H312" s="8">
        <f t="shared" si="83"/>
        <v>109.633884085958</v>
      </c>
      <c r="I312" s="9">
        <f t="shared" si="84"/>
        <v>966.61814191038502</v>
      </c>
      <c r="J312" s="4" t="str">
        <f t="shared" si="85"/>
        <v>Nei</v>
      </c>
      <c r="K312" s="4">
        <f t="shared" si="71"/>
        <v>1070</v>
      </c>
      <c r="L312" s="44">
        <f t="shared" si="72"/>
        <v>14790.224189370801</v>
      </c>
      <c r="M312" s="44">
        <f t="shared" si="73"/>
        <v>29580.448378741603</v>
      </c>
      <c r="N312" s="44">
        <f t="shared" si="74"/>
        <v>197030.60895630333</v>
      </c>
      <c r="O312" s="44">
        <f t="shared" si="75"/>
        <v>108392.69196126294</v>
      </c>
      <c r="P312" s="44">
        <f t="shared" si="76"/>
        <v>29580.448378741603</v>
      </c>
      <c r="Q312" s="44">
        <f t="shared" si="77"/>
        <v>23891.900613598984</v>
      </c>
      <c r="R312" s="44">
        <f t="shared" si="78"/>
        <v>39819.834355998311</v>
      </c>
      <c r="S312" s="44">
        <f t="shared" si="79"/>
        <v>591195.25501009438</v>
      </c>
      <c r="T312" s="7">
        <f t="shared" si="80"/>
        <v>1034281.411844112</v>
      </c>
      <c r="U312" s="7">
        <f t="shared" si="81"/>
        <v>1034281.411844112</v>
      </c>
      <c r="AB312" s="19"/>
      <c r="AC312" s="19"/>
    </row>
    <row r="313" spans="1:43" ht="13" thickBot="1" x14ac:dyDescent="0.3">
      <c r="A313" s="34">
        <v>50</v>
      </c>
      <c r="B313" s="4">
        <v>5055</v>
      </c>
      <c r="C313" s="9" t="s">
        <v>317</v>
      </c>
      <c r="D313" s="9">
        <v>40.743960864813999</v>
      </c>
      <c r="E313" s="8">
        <v>6.83720869277135</v>
      </c>
      <c r="F313" s="33">
        <v>1026.06606113203</v>
      </c>
      <c r="G313" s="8">
        <f t="shared" si="82"/>
        <v>47.581169557585348</v>
      </c>
      <c r="H313" s="8">
        <f t="shared" si="83"/>
        <v>102.606606113203</v>
      </c>
      <c r="I313" s="9">
        <f t="shared" si="84"/>
        <v>475.81169557585349</v>
      </c>
      <c r="J313" s="4" t="str">
        <f t="shared" si="85"/>
        <v>Nei</v>
      </c>
      <c r="K313" s="4">
        <f t="shared" si="71"/>
        <v>1070</v>
      </c>
      <c r="L313" s="44">
        <f t="shared" si="72"/>
        <v>7280.3947540061345</v>
      </c>
      <c r="M313" s="44">
        <f t="shared" si="73"/>
        <v>14560.789508012269</v>
      </c>
      <c r="N313" s="44">
        <f t="shared" si="74"/>
        <v>96987.076967704095</v>
      </c>
      <c r="O313" s="44">
        <f t="shared" si="75"/>
        <v>53355.620295093911</v>
      </c>
      <c r="P313" s="44">
        <f t="shared" si="76"/>
        <v>14560.789508012269</v>
      </c>
      <c r="Q313" s="44">
        <f t="shared" si="77"/>
        <v>11760.63767954837</v>
      </c>
      <c r="R313" s="44">
        <f t="shared" si="78"/>
        <v>19601.062799247284</v>
      </c>
      <c r="S313" s="44">
        <f t="shared" si="79"/>
        <v>291012.14275453892</v>
      </c>
      <c r="T313" s="7">
        <f t="shared" si="80"/>
        <v>509118.51426616323</v>
      </c>
      <c r="U313" s="7">
        <f t="shared" si="81"/>
        <v>509118.51426616323</v>
      </c>
      <c r="AB313" s="19"/>
      <c r="AC313" s="19"/>
    </row>
    <row r="314" spans="1:43" ht="13" thickBot="1" x14ac:dyDescent="0.3">
      <c r="A314" s="34">
        <v>50</v>
      </c>
      <c r="B314" s="4">
        <v>5056</v>
      </c>
      <c r="C314" s="9" t="s">
        <v>318</v>
      </c>
      <c r="D314" s="9">
        <v>23.654437897764602</v>
      </c>
      <c r="E314" s="8">
        <v>6.8694872097909299</v>
      </c>
      <c r="F314" s="33">
        <v>670.03911520864801</v>
      </c>
      <c r="G314" s="8">
        <f t="shared" si="82"/>
        <v>30.523925107555531</v>
      </c>
      <c r="H314" s="8">
        <f t="shared" si="83"/>
        <v>67.003911520864804</v>
      </c>
      <c r="I314" s="9">
        <f t="shared" si="84"/>
        <v>305.23925107555533</v>
      </c>
      <c r="J314" s="4" t="str">
        <f t="shared" si="85"/>
        <v>Nei</v>
      </c>
      <c r="K314" s="4">
        <f t="shared" si="71"/>
        <v>1070</v>
      </c>
      <c r="L314" s="44">
        <f t="shared" si="72"/>
        <v>4670.4657807070726</v>
      </c>
      <c r="M314" s="44">
        <f t="shared" si="73"/>
        <v>9340.9315614141451</v>
      </c>
      <c r="N314" s="44">
        <f t="shared" si="74"/>
        <v>62218.442742985826</v>
      </c>
      <c r="O314" s="44">
        <f t="shared" si="75"/>
        <v>34228.308658608476</v>
      </c>
      <c r="P314" s="44">
        <f t="shared" si="76"/>
        <v>9340.9315614141451</v>
      </c>
      <c r="Q314" s="44">
        <f t="shared" si="77"/>
        <v>7544.5985688345008</v>
      </c>
      <c r="R314" s="44">
        <f t="shared" si="78"/>
        <v>12574.330948057503</v>
      </c>
      <c r="S314" s="44">
        <f t="shared" si="79"/>
        <v>186687.98882882256</v>
      </c>
      <c r="T314" s="7">
        <f t="shared" si="80"/>
        <v>326605.99865084421</v>
      </c>
      <c r="U314" s="7">
        <f t="shared" si="81"/>
        <v>326605.99865084421</v>
      </c>
      <c r="AB314" s="19"/>
      <c r="AC314" s="19"/>
    </row>
    <row r="315" spans="1:43" ht="13" thickBot="1" x14ac:dyDescent="0.3">
      <c r="A315" s="34">
        <v>50</v>
      </c>
      <c r="B315" s="4">
        <v>5057</v>
      </c>
      <c r="C315" s="9" t="s">
        <v>319</v>
      </c>
      <c r="D315" s="9">
        <v>79.5137126990262</v>
      </c>
      <c r="E315" s="8">
        <v>11.881604136257</v>
      </c>
      <c r="F315" s="33">
        <v>457.43533382127902</v>
      </c>
      <c r="G315" s="8">
        <f t="shared" si="82"/>
        <v>91.395316835283197</v>
      </c>
      <c r="H315" s="8">
        <f t="shared" si="83"/>
        <v>45.743533382127907</v>
      </c>
      <c r="I315" s="9">
        <f t="shared" si="84"/>
        <v>457.43533382127902</v>
      </c>
      <c r="J315" s="4" t="str">
        <f t="shared" si="85"/>
        <v>JA</v>
      </c>
      <c r="K315" s="4">
        <f t="shared" si="71"/>
        <v>1070</v>
      </c>
      <c r="L315" s="44">
        <f t="shared" si="72"/>
        <v>6999.2180427993899</v>
      </c>
      <c r="M315" s="44">
        <f t="shared" si="73"/>
        <v>13998.43608559878</v>
      </c>
      <c r="N315" s="44">
        <f t="shared" si="74"/>
        <v>93241.33126946041</v>
      </c>
      <c r="O315" s="44">
        <f t="shared" si="75"/>
        <v>51294.968593382946</v>
      </c>
      <c r="P315" s="44">
        <f t="shared" si="76"/>
        <v>13998.43608559878</v>
      </c>
      <c r="Q315" s="44">
        <f t="shared" si="77"/>
        <v>11306.429146060553</v>
      </c>
      <c r="R315" s="44">
        <f t="shared" si="78"/>
        <v>18844.048576767589</v>
      </c>
      <c r="S315" s="44">
        <f t="shared" si="79"/>
        <v>279772.93938910007</v>
      </c>
      <c r="T315" s="7">
        <f t="shared" si="80"/>
        <v>489455.80718876852</v>
      </c>
      <c r="U315" s="7">
        <f t="shared" si="81"/>
        <v>489455.80718876852</v>
      </c>
      <c r="AB315" s="19"/>
      <c r="AC315" s="19"/>
    </row>
    <row r="316" spans="1:43" ht="13" thickBot="1" x14ac:dyDescent="0.3">
      <c r="A316" s="34">
        <v>50</v>
      </c>
      <c r="B316" s="4">
        <v>5058</v>
      </c>
      <c r="C316" s="9" t="s">
        <v>320</v>
      </c>
      <c r="D316" s="9">
        <v>42.876914296355906</v>
      </c>
      <c r="E316" s="8">
        <v>5.6661788551687895</v>
      </c>
      <c r="F316" s="33">
        <v>836.11953310725494</v>
      </c>
      <c r="G316" s="8">
        <f t="shared" si="82"/>
        <v>48.543093151524694</v>
      </c>
      <c r="H316" s="8">
        <f t="shared" si="83"/>
        <v>83.611953310725497</v>
      </c>
      <c r="I316" s="9">
        <f t="shared" si="84"/>
        <v>485.43093151524693</v>
      </c>
      <c r="J316" s="4" t="str">
        <f t="shared" si="85"/>
        <v>Nei</v>
      </c>
      <c r="K316" s="4">
        <f t="shared" si="71"/>
        <v>1070</v>
      </c>
      <c r="L316" s="44">
        <f t="shared" si="72"/>
        <v>7427.5786831147925</v>
      </c>
      <c r="M316" s="44">
        <f t="shared" si="73"/>
        <v>14855.157366229585</v>
      </c>
      <c r="N316" s="44">
        <f t="shared" si="74"/>
        <v>98947.813925410359</v>
      </c>
      <c r="O316" s="44">
        <f t="shared" si="75"/>
        <v>54434.282936393727</v>
      </c>
      <c r="P316" s="44">
        <f t="shared" si="76"/>
        <v>14855.157366229585</v>
      </c>
      <c r="Q316" s="44">
        <f t="shared" si="77"/>
        <v>11998.396334262357</v>
      </c>
      <c r="R316" s="44">
        <f t="shared" si="78"/>
        <v>19997.327223770597</v>
      </c>
      <c r="S316" s="44">
        <f t="shared" si="79"/>
        <v>296895.38288590318</v>
      </c>
      <c r="T316" s="7">
        <f t="shared" si="80"/>
        <v>519411.09672131418</v>
      </c>
      <c r="U316" s="7">
        <f t="shared" si="81"/>
        <v>519411.09672131418</v>
      </c>
      <c r="AB316" s="19"/>
      <c r="AC316" s="19"/>
    </row>
    <row r="317" spans="1:43" ht="13" thickBot="1" x14ac:dyDescent="0.3">
      <c r="A317" s="34">
        <v>50</v>
      </c>
      <c r="B317" s="4">
        <v>5059</v>
      </c>
      <c r="C317" s="9" t="s">
        <v>321</v>
      </c>
      <c r="D317" s="9">
        <v>110.81126398222101</v>
      </c>
      <c r="E317" s="8">
        <v>16.789297047007999</v>
      </c>
      <c r="F317" s="33">
        <v>1778.91404968848</v>
      </c>
      <c r="G317" s="8">
        <f t="shared" si="82"/>
        <v>127.600561029229</v>
      </c>
      <c r="H317" s="8">
        <f t="shared" si="83"/>
        <v>177.89140496884801</v>
      </c>
      <c r="I317" s="9">
        <f t="shared" si="84"/>
        <v>1276.0056102922899</v>
      </c>
      <c r="J317" s="4" t="str">
        <f t="shared" si="85"/>
        <v>Nei</v>
      </c>
      <c r="K317" s="4">
        <f t="shared" si="71"/>
        <v>1070</v>
      </c>
      <c r="L317" s="44">
        <f t="shared" si="72"/>
        <v>17160</v>
      </c>
      <c r="M317" s="44">
        <f t="shared" si="73"/>
        <v>34320</v>
      </c>
      <c r="N317" s="44">
        <f t="shared" si="74"/>
        <v>228600</v>
      </c>
      <c r="O317" s="44">
        <f t="shared" si="75"/>
        <v>125760</v>
      </c>
      <c r="P317" s="44">
        <f t="shared" si="76"/>
        <v>34320</v>
      </c>
      <c r="Q317" s="44">
        <f t="shared" si="77"/>
        <v>27720</v>
      </c>
      <c r="R317" s="44">
        <f t="shared" si="78"/>
        <v>46200</v>
      </c>
      <c r="S317" s="44">
        <f t="shared" si="79"/>
        <v>685920</v>
      </c>
      <c r="T317" s="7">
        <f t="shared" si="80"/>
        <v>1365326.0030127503</v>
      </c>
      <c r="U317" s="7">
        <f t="shared" si="81"/>
        <v>1200000</v>
      </c>
      <c r="AB317" s="19"/>
      <c r="AC317" s="19"/>
    </row>
    <row r="318" spans="1:43" ht="13" thickBot="1" x14ac:dyDescent="0.3">
      <c r="A318" s="34">
        <v>50</v>
      </c>
      <c r="B318" s="4">
        <v>5060</v>
      </c>
      <c r="C318" s="9" t="s">
        <v>322</v>
      </c>
      <c r="D318" s="9">
        <v>60.7382626291203</v>
      </c>
      <c r="E318" s="8">
        <v>9.3096984216753604</v>
      </c>
      <c r="F318" s="33">
        <v>1237.4196694649402</v>
      </c>
      <c r="G318" s="8">
        <f t="shared" si="82"/>
        <v>70.047961050795664</v>
      </c>
      <c r="H318" s="8">
        <f t="shared" si="83"/>
        <v>123.74196694649402</v>
      </c>
      <c r="I318" s="9">
        <f t="shared" si="84"/>
        <v>700.47961050795664</v>
      </c>
      <c r="J318" s="4" t="str">
        <f t="shared" si="85"/>
        <v>Nei</v>
      </c>
      <c r="K318" s="4">
        <f t="shared" si="71"/>
        <v>1070</v>
      </c>
      <c r="L318" s="44">
        <f t="shared" si="72"/>
        <v>10718.038520382244</v>
      </c>
      <c r="M318" s="44">
        <f t="shared" si="73"/>
        <v>21436.077040764489</v>
      </c>
      <c r="N318" s="44">
        <f t="shared" si="74"/>
        <v>142782.26140788934</v>
      </c>
      <c r="O318" s="44">
        <f t="shared" si="75"/>
        <v>78548.981603920227</v>
      </c>
      <c r="P318" s="44">
        <f t="shared" si="76"/>
        <v>21436.077040764489</v>
      </c>
      <c r="Q318" s="44">
        <f t="shared" si="77"/>
        <v>17313.754532925162</v>
      </c>
      <c r="R318" s="44">
        <f t="shared" si="78"/>
        <v>28856.257554875272</v>
      </c>
      <c r="S318" s="44">
        <f t="shared" si="79"/>
        <v>428421.73554199236</v>
      </c>
      <c r="T318" s="7">
        <f t="shared" si="80"/>
        <v>749513.18324351357</v>
      </c>
      <c r="U318" s="7">
        <f t="shared" si="81"/>
        <v>749513.18324351357</v>
      </c>
      <c r="AB318" s="19"/>
      <c r="AC318" s="19"/>
    </row>
    <row r="319" spans="1:43" ht="13" thickBot="1" x14ac:dyDescent="0.3">
      <c r="A319" s="43">
        <v>50</v>
      </c>
      <c r="B319" s="6">
        <v>5061</v>
      </c>
      <c r="C319" s="14" t="s">
        <v>323</v>
      </c>
      <c r="D319" s="14">
        <v>27.222500362173999</v>
      </c>
      <c r="E319" s="13">
        <v>2.6599428249587098</v>
      </c>
      <c r="F319" s="36">
        <v>538.65664149423696</v>
      </c>
      <c r="G319" s="13">
        <f t="shared" si="82"/>
        <v>29.882443187132708</v>
      </c>
      <c r="H319" s="13">
        <f t="shared" si="83"/>
        <v>53.865664149423701</v>
      </c>
      <c r="I319" s="14">
        <f t="shared" si="84"/>
        <v>298.82443187132708</v>
      </c>
      <c r="J319" s="6" t="str">
        <f t="shared" si="85"/>
        <v>Nei</v>
      </c>
      <c r="K319" s="6">
        <f t="shared" si="71"/>
        <v>1070</v>
      </c>
      <c r="L319" s="44">
        <f t="shared" si="72"/>
        <v>4572.3126320631754</v>
      </c>
      <c r="M319" s="44">
        <f t="shared" si="73"/>
        <v>9144.6252641263509</v>
      </c>
      <c r="N319" s="44">
        <f t="shared" si="74"/>
        <v>60910.878070491955</v>
      </c>
      <c r="O319" s="44">
        <f t="shared" si="75"/>
        <v>33508.976492323134</v>
      </c>
      <c r="P319" s="44">
        <f t="shared" si="76"/>
        <v>9144.6252641263509</v>
      </c>
      <c r="Q319" s="44">
        <f t="shared" si="77"/>
        <v>7386.0434825635912</v>
      </c>
      <c r="R319" s="44">
        <f t="shared" si="78"/>
        <v>12310.07247093932</v>
      </c>
      <c r="S319" s="44">
        <f t="shared" si="79"/>
        <v>182764.60842568611</v>
      </c>
      <c r="T319" s="44">
        <f t="shared" si="80"/>
        <v>319742.14210231998</v>
      </c>
      <c r="U319" s="44">
        <f t="shared" si="81"/>
        <v>319742.14210231998</v>
      </c>
      <c r="AB319" s="19"/>
      <c r="AC319" s="19"/>
    </row>
    <row r="320" spans="1:43" s="15" customFormat="1" ht="13" thickBot="1" x14ac:dyDescent="0.3">
      <c r="A320" s="42">
        <v>55</v>
      </c>
      <c r="B320" s="5">
        <v>5501</v>
      </c>
      <c r="C320" s="11" t="s">
        <v>324</v>
      </c>
      <c r="D320" s="11">
        <v>35.051833581595901</v>
      </c>
      <c r="E320" s="10">
        <v>24.002979553991299</v>
      </c>
      <c r="F320" s="35">
        <v>1380.87580853843</v>
      </c>
      <c r="G320" s="10">
        <f t="shared" si="82"/>
        <v>59.054813135587196</v>
      </c>
      <c r="H320" s="10">
        <f t="shared" si="83"/>
        <v>138.08758085384301</v>
      </c>
      <c r="I320" s="11">
        <f t="shared" si="84"/>
        <v>590.54813135587199</v>
      </c>
      <c r="J320" s="5" t="str">
        <f t="shared" si="85"/>
        <v>Nei</v>
      </c>
      <c r="K320" s="5">
        <f t="shared" si="71"/>
        <v>1070</v>
      </c>
      <c r="L320" s="44">
        <f t="shared" si="72"/>
        <v>9035.976957876197</v>
      </c>
      <c r="M320" s="44">
        <f t="shared" si="73"/>
        <v>18071.953915752394</v>
      </c>
      <c r="N320" s="44">
        <f t="shared" si="74"/>
        <v>120374.37835492416</v>
      </c>
      <c r="O320" s="44">
        <f t="shared" si="75"/>
        <v>66221.70525772206</v>
      </c>
      <c r="P320" s="44">
        <f t="shared" si="76"/>
        <v>18071.953915752394</v>
      </c>
      <c r="Q320" s="44">
        <f t="shared" si="77"/>
        <v>14596.578162723086</v>
      </c>
      <c r="R320" s="44">
        <f t="shared" si="78"/>
        <v>24327.630271205144</v>
      </c>
      <c r="S320" s="44">
        <f t="shared" si="79"/>
        <v>361186.32371482754</v>
      </c>
      <c r="T320" s="12">
        <f t="shared" si="80"/>
        <v>631886.50055078301</v>
      </c>
      <c r="U320" s="12">
        <f t="shared" si="81"/>
        <v>631886.50055078301</v>
      </c>
      <c r="V320"/>
      <c r="W320" s="19"/>
      <c r="X320" s="19"/>
      <c r="Y320" s="24"/>
      <c r="Z320"/>
      <c r="AA320"/>
      <c r="AB320" s="19"/>
      <c r="AC320" s="19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:29" ht="13" thickBot="1" x14ac:dyDescent="0.3">
      <c r="A321" s="42">
        <v>55</v>
      </c>
      <c r="B321" s="4">
        <v>5503</v>
      </c>
      <c r="C321" s="9" t="s">
        <v>365</v>
      </c>
      <c r="D321" s="9">
        <v>28.288946655004299</v>
      </c>
      <c r="E321" s="8">
        <v>13.066475532551499</v>
      </c>
      <c r="F321" s="33">
        <v>406.37858522575601</v>
      </c>
      <c r="G321" s="8">
        <f t="shared" si="82"/>
        <v>41.355422187555796</v>
      </c>
      <c r="H321" s="8">
        <f t="shared" si="83"/>
        <v>40.637858522575605</v>
      </c>
      <c r="I321" s="9">
        <f t="shared" si="84"/>
        <v>406.37858522575601</v>
      </c>
      <c r="J321" s="4" t="str">
        <f t="shared" si="85"/>
        <v>JA</v>
      </c>
      <c r="K321" s="4">
        <f t="shared" si="71"/>
        <v>1070</v>
      </c>
      <c r="L321" s="44">
        <f t="shared" si="72"/>
        <v>6217.9987325392931</v>
      </c>
      <c r="M321" s="44">
        <f t="shared" si="73"/>
        <v>12435.997465078586</v>
      </c>
      <c r="N321" s="44">
        <f t="shared" si="74"/>
        <v>82834.178919491969</v>
      </c>
      <c r="O321" s="44">
        <f t="shared" si="75"/>
        <v>45569.669032875376</v>
      </c>
      <c r="P321" s="44">
        <f t="shared" si="76"/>
        <v>12435.997465078586</v>
      </c>
      <c r="Q321" s="44">
        <f t="shared" si="77"/>
        <v>10044.459491025011</v>
      </c>
      <c r="R321" s="44">
        <f t="shared" si="78"/>
        <v>16740.765818375017</v>
      </c>
      <c r="S321" s="44">
        <f t="shared" si="79"/>
        <v>248546.01926709508</v>
      </c>
      <c r="T321" s="7">
        <f t="shared" si="80"/>
        <v>434825.08619155892</v>
      </c>
      <c r="U321" s="7">
        <f t="shared" si="81"/>
        <v>434825.08619155892</v>
      </c>
      <c r="AB321" s="19"/>
      <c r="AC321" s="19"/>
    </row>
    <row r="322" spans="1:29" ht="13" thickBot="1" x14ac:dyDescent="0.3">
      <c r="A322" s="42">
        <v>55</v>
      </c>
      <c r="B322" s="4">
        <v>5510</v>
      </c>
      <c r="C322" s="9" t="s">
        <v>329</v>
      </c>
      <c r="D322" s="9">
        <v>14.7633500451903</v>
      </c>
      <c r="E322" s="8">
        <v>2.4264300253840001</v>
      </c>
      <c r="F322" s="33">
        <v>392.50041063639401</v>
      </c>
      <c r="G322" s="8">
        <f t="shared" si="82"/>
        <v>17.189780070574301</v>
      </c>
      <c r="H322" s="8">
        <f t="shared" si="83"/>
        <v>39.250041063639401</v>
      </c>
      <c r="I322" s="9">
        <f t="shared" si="84"/>
        <v>171.89780070574301</v>
      </c>
      <c r="J322" s="4" t="str">
        <f t="shared" si="85"/>
        <v>Nei</v>
      </c>
      <c r="K322" s="4">
        <f t="shared" si="71"/>
        <v>1320</v>
      </c>
      <c r="L322" s="44">
        <f t="shared" si="72"/>
        <v>3060.2</v>
      </c>
      <c r="M322" s="44">
        <f t="shared" si="73"/>
        <v>6120.4</v>
      </c>
      <c r="N322" s="44">
        <f t="shared" si="74"/>
        <v>40767</v>
      </c>
      <c r="O322" s="44">
        <f t="shared" si="75"/>
        <v>22427.200000000001</v>
      </c>
      <c r="P322" s="44">
        <f t="shared" si="76"/>
        <v>6120.4</v>
      </c>
      <c r="Q322" s="44">
        <f t="shared" si="77"/>
        <v>4943.3999999999996</v>
      </c>
      <c r="R322" s="44">
        <f t="shared" si="78"/>
        <v>8239</v>
      </c>
      <c r="S322" s="44">
        <f t="shared" si="79"/>
        <v>122322.4</v>
      </c>
      <c r="T322" s="7">
        <f t="shared" si="80"/>
        <v>226905.09693158077</v>
      </c>
      <c r="U322" s="7">
        <f t="shared" si="81"/>
        <v>214000</v>
      </c>
      <c r="AB322" s="19"/>
      <c r="AC322" s="19"/>
    </row>
    <row r="323" spans="1:29" ht="13" thickBot="1" x14ac:dyDescent="0.3">
      <c r="A323" s="42">
        <v>55</v>
      </c>
      <c r="B323" s="4">
        <v>5512</v>
      </c>
      <c r="C323" s="9" t="s">
        <v>330</v>
      </c>
      <c r="D323" s="9">
        <v>20.1098550969174</v>
      </c>
      <c r="E323" s="8">
        <v>3.2006082181544899</v>
      </c>
      <c r="F323" s="33">
        <v>543.77159935349505</v>
      </c>
      <c r="G323" s="8">
        <f t="shared" si="82"/>
        <v>23.310463315071889</v>
      </c>
      <c r="H323" s="8">
        <f t="shared" si="83"/>
        <v>54.377159935349511</v>
      </c>
      <c r="I323" s="9">
        <f t="shared" si="84"/>
        <v>233.10463315071888</v>
      </c>
      <c r="J323" s="4" t="str">
        <f t="shared" si="85"/>
        <v>Nei</v>
      </c>
      <c r="K323" s="4">
        <f t="shared" si="71"/>
        <v>1070</v>
      </c>
      <c r="L323" s="44">
        <f t="shared" si="72"/>
        <v>3566.7339918391499</v>
      </c>
      <c r="M323" s="44">
        <f t="shared" si="73"/>
        <v>7133.4679836782998</v>
      </c>
      <c r="N323" s="44">
        <f t="shared" si="74"/>
        <v>47514.882898276788</v>
      </c>
      <c r="O323" s="44">
        <f t="shared" si="75"/>
        <v>26139.421142989013</v>
      </c>
      <c r="P323" s="44">
        <f t="shared" si="76"/>
        <v>7133.4679836782998</v>
      </c>
      <c r="Q323" s="44">
        <f t="shared" si="77"/>
        <v>5761.6472175863182</v>
      </c>
      <c r="R323" s="44">
        <f t="shared" si="78"/>
        <v>9602.7453626438637</v>
      </c>
      <c r="S323" s="44">
        <f t="shared" si="79"/>
        <v>142569.59089057747</v>
      </c>
      <c r="T323" s="7">
        <f t="shared" si="80"/>
        <v>249421.95747126921</v>
      </c>
      <c r="U323" s="7">
        <f t="shared" si="81"/>
        <v>249421.95747126921</v>
      </c>
      <c r="AB323" s="19"/>
      <c r="AC323" s="19"/>
    </row>
    <row r="324" spans="1:29" ht="13" thickBot="1" x14ac:dyDescent="0.3">
      <c r="A324" s="42">
        <v>55</v>
      </c>
      <c r="B324" s="4">
        <v>5514</v>
      </c>
      <c r="C324" s="9" t="s">
        <v>331</v>
      </c>
      <c r="D324" s="9">
        <v>10.371266462322401</v>
      </c>
      <c r="E324" s="8">
        <v>1.04518617925873</v>
      </c>
      <c r="F324" s="33">
        <v>190.96440836873998</v>
      </c>
      <c r="G324" s="8">
        <f t="shared" si="82"/>
        <v>11.416452641581131</v>
      </c>
      <c r="H324" s="8">
        <f t="shared" si="83"/>
        <v>19.096440836873999</v>
      </c>
      <c r="I324" s="9">
        <f t="shared" si="84"/>
        <v>114.16452641581131</v>
      </c>
      <c r="J324" s="4" t="str">
        <f t="shared" si="85"/>
        <v>Nei</v>
      </c>
      <c r="K324" s="4">
        <f t="shared" ref="K324:K358" si="86">IF(I324&gt;200,1070,1320)</f>
        <v>1320</v>
      </c>
      <c r="L324" s="44">
        <f t="shared" ref="L324:L358" si="87">U324*0.0143</f>
        <v>2154.9696006248546</v>
      </c>
      <c r="M324" s="44">
        <f t="shared" ref="M324:M358" si="88">U324*0.0286</f>
        <v>4309.9392012497092</v>
      </c>
      <c r="N324" s="44">
        <f t="shared" ref="N324:N358" si="89">U324*0.1905</f>
        <v>28707.811812519914</v>
      </c>
      <c r="O324" s="44">
        <f t="shared" ref="O324:O358" si="90">U324*0.1048</f>
        <v>15793.063926257675</v>
      </c>
      <c r="P324" s="44">
        <f t="shared" ref="P324:P358" si="91">U324*0.0286</f>
        <v>4309.9392012497092</v>
      </c>
      <c r="Q324" s="44">
        <f t="shared" ref="Q324:Q358" si="92">U324*0.0231</f>
        <v>3481.1047394709185</v>
      </c>
      <c r="R324" s="44">
        <f t="shared" ref="R324:R358" si="93">U324*0.0385</f>
        <v>5801.8412324515311</v>
      </c>
      <c r="S324" s="44">
        <f t="shared" ref="S324:S358" si="94">U324*0.5716</f>
        <v>86138.505155046631</v>
      </c>
      <c r="T324" s="7">
        <f t="shared" ref="T324:T358" si="95">K324*I324</f>
        <v>150697.17486887093</v>
      </c>
      <c r="U324" s="7">
        <f t="shared" ref="U324:U358" si="96">IF(K324=1070,IF(K324*I324&gt;1200000,1200000,K324*I324),IF(K324*I324&gt;214000,214000,K324*I324))</f>
        <v>150697.17486887093</v>
      </c>
      <c r="AB324" s="19"/>
      <c r="AC324" s="19"/>
    </row>
    <row r="325" spans="1:29" ht="13" thickBot="1" x14ac:dyDescent="0.3">
      <c r="A325" s="42">
        <v>55</v>
      </c>
      <c r="B325" s="4">
        <v>5516</v>
      </c>
      <c r="C325" s="9" t="s">
        <v>332</v>
      </c>
      <c r="D325" s="9">
        <v>5.5797243811962804</v>
      </c>
      <c r="E325" s="8">
        <v>1.7449082959023099</v>
      </c>
      <c r="F325" s="33">
        <v>183.883752371507</v>
      </c>
      <c r="G325" s="8">
        <f t="shared" si="82"/>
        <v>7.3246326770985899</v>
      </c>
      <c r="H325" s="8">
        <f t="shared" si="83"/>
        <v>18.388375237150701</v>
      </c>
      <c r="I325" s="9">
        <f t="shared" si="84"/>
        <v>73.246326770985902</v>
      </c>
      <c r="J325" s="4" t="str">
        <f t="shared" si="85"/>
        <v>Nei</v>
      </c>
      <c r="K325" s="4">
        <f t="shared" si="86"/>
        <v>1320</v>
      </c>
      <c r="L325" s="44">
        <f t="shared" si="87"/>
        <v>1382.59766412913</v>
      </c>
      <c r="M325" s="44">
        <f t="shared" si="88"/>
        <v>2765.1953282582599</v>
      </c>
      <c r="N325" s="44">
        <f t="shared" si="89"/>
        <v>18418.521329832114</v>
      </c>
      <c r="O325" s="44">
        <f t="shared" si="90"/>
        <v>10132.603860191106</v>
      </c>
      <c r="P325" s="44">
        <f t="shared" si="91"/>
        <v>2765.1953282582599</v>
      </c>
      <c r="Q325" s="44">
        <f t="shared" si="92"/>
        <v>2233.4269959009021</v>
      </c>
      <c r="R325" s="44">
        <f t="shared" si="93"/>
        <v>3722.3783265015036</v>
      </c>
      <c r="S325" s="44">
        <f t="shared" si="94"/>
        <v>55265.232504630112</v>
      </c>
      <c r="T325" s="7">
        <f t="shared" si="95"/>
        <v>96685.151337701391</v>
      </c>
      <c r="U325" s="7">
        <f t="shared" si="96"/>
        <v>96685.151337701391</v>
      </c>
      <c r="AB325" s="19"/>
      <c r="AC325" s="19"/>
    </row>
    <row r="326" spans="1:29" ht="13" thickBot="1" x14ac:dyDescent="0.3">
      <c r="A326" s="42">
        <v>55</v>
      </c>
      <c r="B326" s="4">
        <v>5518</v>
      </c>
      <c r="C326" s="9" t="s">
        <v>333</v>
      </c>
      <c r="D326" s="9">
        <v>4.7275783397719007</v>
      </c>
      <c r="E326" s="8">
        <v>0.54991419618738901</v>
      </c>
      <c r="F326" s="33">
        <v>144.69642592405501</v>
      </c>
      <c r="G326" s="8">
        <f t="shared" si="82"/>
        <v>5.2774925359592899</v>
      </c>
      <c r="H326" s="8">
        <f t="shared" si="83"/>
        <v>14.469642592405501</v>
      </c>
      <c r="I326" s="9">
        <f t="shared" si="84"/>
        <v>52.774925359592899</v>
      </c>
      <c r="J326" s="4" t="str">
        <f t="shared" si="85"/>
        <v>Nei</v>
      </c>
      <c r="K326" s="4">
        <f t="shared" si="86"/>
        <v>1320</v>
      </c>
      <c r="L326" s="44">
        <f t="shared" si="87"/>
        <v>996.1794910876755</v>
      </c>
      <c r="M326" s="44">
        <f t="shared" si="88"/>
        <v>1992.358982175351</v>
      </c>
      <c r="N326" s="44">
        <f t="shared" si="89"/>
        <v>13270.782730923229</v>
      </c>
      <c r="O326" s="44">
        <f t="shared" si="90"/>
        <v>7300.6720745446428</v>
      </c>
      <c r="P326" s="44">
        <f t="shared" si="91"/>
        <v>1992.358982175351</v>
      </c>
      <c r="Q326" s="44">
        <f t="shared" si="92"/>
        <v>1609.2130240647064</v>
      </c>
      <c r="R326" s="44">
        <f t="shared" si="93"/>
        <v>2682.0217067745107</v>
      </c>
      <c r="S326" s="44">
        <f t="shared" si="94"/>
        <v>39819.314482917151</v>
      </c>
      <c r="T326" s="7">
        <f t="shared" si="95"/>
        <v>69662.90147466262</v>
      </c>
      <c r="U326" s="7">
        <f t="shared" si="96"/>
        <v>69662.90147466262</v>
      </c>
      <c r="AB326" s="19"/>
      <c r="AC326" s="19"/>
    </row>
    <row r="327" spans="1:29" ht="13" thickBot="1" x14ac:dyDescent="0.3">
      <c r="A327" s="42">
        <v>55</v>
      </c>
      <c r="B327" s="4">
        <v>5520</v>
      </c>
      <c r="C327" s="9" t="s">
        <v>334</v>
      </c>
      <c r="D327" s="9">
        <v>18.1344057731053</v>
      </c>
      <c r="E327" s="8">
        <v>3.8913822018361799</v>
      </c>
      <c r="F327" s="33">
        <v>764.20367847318096</v>
      </c>
      <c r="G327" s="8">
        <f t="shared" si="82"/>
        <v>22.02578797494148</v>
      </c>
      <c r="H327" s="8">
        <f t="shared" si="83"/>
        <v>76.420367847318104</v>
      </c>
      <c r="I327" s="9">
        <f t="shared" si="84"/>
        <v>220.2578797494148</v>
      </c>
      <c r="J327" s="4" t="str">
        <f t="shared" si="85"/>
        <v>Nei</v>
      </c>
      <c r="K327" s="4">
        <f t="shared" si="86"/>
        <v>1070</v>
      </c>
      <c r="L327" s="44">
        <f t="shared" si="87"/>
        <v>3370.1658180457962</v>
      </c>
      <c r="M327" s="44">
        <f t="shared" si="88"/>
        <v>6740.3316360915924</v>
      </c>
      <c r="N327" s="44">
        <f t="shared" si="89"/>
        <v>44896.264918721965</v>
      </c>
      <c r="O327" s="44">
        <f t="shared" si="90"/>
        <v>24698.837603580381</v>
      </c>
      <c r="P327" s="44">
        <f t="shared" si="91"/>
        <v>6740.3316360915924</v>
      </c>
      <c r="Q327" s="44">
        <f t="shared" si="92"/>
        <v>5444.1140137662851</v>
      </c>
      <c r="R327" s="44">
        <f t="shared" si="93"/>
        <v>9073.5233562771427</v>
      </c>
      <c r="S327" s="44">
        <f t="shared" si="94"/>
        <v>134712.36234929907</v>
      </c>
      <c r="T327" s="7">
        <f t="shared" si="95"/>
        <v>235675.93133187384</v>
      </c>
      <c r="U327" s="7">
        <f t="shared" si="96"/>
        <v>235675.93133187384</v>
      </c>
      <c r="AB327" s="19"/>
      <c r="AC327" s="19"/>
    </row>
    <row r="328" spans="1:29" ht="13" thickBot="1" x14ac:dyDescent="0.3">
      <c r="A328" s="42">
        <v>55</v>
      </c>
      <c r="B328" s="4">
        <v>5522</v>
      </c>
      <c r="C328" s="9" t="s">
        <v>335</v>
      </c>
      <c r="D328" s="9">
        <v>12.8071241818731</v>
      </c>
      <c r="E328" s="8">
        <v>2.3660057201255902</v>
      </c>
      <c r="F328" s="33">
        <v>329.45376919782899</v>
      </c>
      <c r="G328" s="8">
        <f t="shared" si="82"/>
        <v>15.17312990199869</v>
      </c>
      <c r="H328" s="8">
        <f t="shared" si="83"/>
        <v>32.945376919782902</v>
      </c>
      <c r="I328" s="9">
        <f t="shared" si="84"/>
        <v>151.73129901998689</v>
      </c>
      <c r="J328" s="4" t="str">
        <f t="shared" si="85"/>
        <v>Nei</v>
      </c>
      <c r="K328" s="4">
        <f t="shared" si="86"/>
        <v>1320</v>
      </c>
      <c r="L328" s="44">
        <f t="shared" si="87"/>
        <v>2864.0800003012723</v>
      </c>
      <c r="M328" s="44">
        <f t="shared" si="88"/>
        <v>5728.1600006025446</v>
      </c>
      <c r="N328" s="44">
        <f t="shared" si="89"/>
        <v>38154.352451565901</v>
      </c>
      <c r="O328" s="44">
        <f t="shared" si="90"/>
        <v>20989.900981228908</v>
      </c>
      <c r="P328" s="44">
        <f t="shared" si="91"/>
        <v>5728.1600006025446</v>
      </c>
      <c r="Q328" s="44">
        <f t="shared" si="92"/>
        <v>4626.5907697174398</v>
      </c>
      <c r="R328" s="44">
        <f t="shared" si="93"/>
        <v>7710.9846161957339</v>
      </c>
      <c r="S328" s="44">
        <f t="shared" si="94"/>
        <v>114483.08588616835</v>
      </c>
      <c r="T328" s="7">
        <f t="shared" si="95"/>
        <v>200285.31470638269</v>
      </c>
      <c r="U328" s="7">
        <f t="shared" si="96"/>
        <v>200285.31470638269</v>
      </c>
      <c r="AB328" s="19"/>
      <c r="AC328" s="19"/>
    </row>
    <row r="329" spans="1:29" ht="13" thickBot="1" x14ac:dyDescent="0.3">
      <c r="A329" s="42">
        <v>55</v>
      </c>
      <c r="B329" s="4">
        <v>5524</v>
      </c>
      <c r="C329" s="9" t="s">
        <v>336</v>
      </c>
      <c r="D329" s="9">
        <v>37.642834916695698</v>
      </c>
      <c r="E329" s="8">
        <v>10.526776719472799</v>
      </c>
      <c r="F329" s="33">
        <v>1338.8517918514299</v>
      </c>
      <c r="G329" s="8">
        <f t="shared" si="82"/>
        <v>48.169611636168497</v>
      </c>
      <c r="H329" s="8">
        <f t="shared" si="83"/>
        <v>133.88517918514299</v>
      </c>
      <c r="I329" s="9">
        <f t="shared" si="84"/>
        <v>481.69611636168497</v>
      </c>
      <c r="J329" s="4" t="str">
        <f t="shared" si="85"/>
        <v>Nei</v>
      </c>
      <c r="K329" s="4">
        <f t="shared" si="86"/>
        <v>1070</v>
      </c>
      <c r="L329" s="44">
        <f t="shared" si="87"/>
        <v>7370.4322764501421</v>
      </c>
      <c r="M329" s="44">
        <f t="shared" si="88"/>
        <v>14740.864552900284</v>
      </c>
      <c r="N329" s="44">
        <f t="shared" si="89"/>
        <v>98186.527878584049</v>
      </c>
      <c r="O329" s="44">
        <f t="shared" si="90"/>
        <v>54015.475704333905</v>
      </c>
      <c r="P329" s="44">
        <f t="shared" si="91"/>
        <v>14740.864552900284</v>
      </c>
      <c r="Q329" s="44">
        <f t="shared" si="92"/>
        <v>11906.082908111766</v>
      </c>
      <c r="R329" s="44">
        <f t="shared" si="93"/>
        <v>19843.471513519613</v>
      </c>
      <c r="S329" s="44">
        <f t="shared" si="94"/>
        <v>294611.12512020284</v>
      </c>
      <c r="T329" s="7">
        <f t="shared" si="95"/>
        <v>515414.84450700291</v>
      </c>
      <c r="U329" s="7">
        <f t="shared" si="96"/>
        <v>515414.84450700291</v>
      </c>
      <c r="AB329" s="19"/>
      <c r="AC329" s="19"/>
    </row>
    <row r="330" spans="1:29" ht="13" thickBot="1" x14ac:dyDescent="0.3">
      <c r="A330" s="42">
        <v>55</v>
      </c>
      <c r="B330" s="4">
        <v>5526</v>
      </c>
      <c r="C330" s="9" t="s">
        <v>337</v>
      </c>
      <c r="D330" s="9">
        <v>9.5840469867047293</v>
      </c>
      <c r="E330" s="8">
        <v>2.7427614162840399</v>
      </c>
      <c r="F330" s="33">
        <v>283.96065178202804</v>
      </c>
      <c r="G330" s="8">
        <f t="shared" si="82"/>
        <v>12.326808402988769</v>
      </c>
      <c r="H330" s="8">
        <f t="shared" si="83"/>
        <v>28.396065178202804</v>
      </c>
      <c r="I330" s="9">
        <f t="shared" si="84"/>
        <v>123.26808402988769</v>
      </c>
      <c r="J330" s="4" t="str">
        <f t="shared" si="85"/>
        <v>Nei</v>
      </c>
      <c r="K330" s="4">
        <f t="shared" si="86"/>
        <v>1320</v>
      </c>
      <c r="L330" s="44">
        <f t="shared" si="87"/>
        <v>2326.8083541481601</v>
      </c>
      <c r="M330" s="44">
        <f t="shared" si="88"/>
        <v>4653.6167082963202</v>
      </c>
      <c r="N330" s="44">
        <f t="shared" si="89"/>
        <v>30996.992410155559</v>
      </c>
      <c r="O330" s="44">
        <f t="shared" si="90"/>
        <v>17052.413672358543</v>
      </c>
      <c r="P330" s="44">
        <f t="shared" si="91"/>
        <v>4653.6167082963202</v>
      </c>
      <c r="Q330" s="44">
        <f t="shared" si="92"/>
        <v>3758.6904182393355</v>
      </c>
      <c r="R330" s="44">
        <f t="shared" si="93"/>
        <v>6264.4840303988922</v>
      </c>
      <c r="S330" s="44">
        <f t="shared" si="94"/>
        <v>93007.248617558624</v>
      </c>
      <c r="T330" s="7">
        <f t="shared" si="95"/>
        <v>162713.87091945176</v>
      </c>
      <c r="U330" s="7">
        <f t="shared" si="96"/>
        <v>162713.87091945176</v>
      </c>
      <c r="AB330" s="19"/>
      <c r="AC330" s="19"/>
    </row>
    <row r="331" spans="1:29" ht="13" thickBot="1" x14ac:dyDescent="0.3">
      <c r="A331" s="42">
        <v>55</v>
      </c>
      <c r="B331" s="4">
        <v>5528</v>
      </c>
      <c r="C331" s="9" t="s">
        <v>338</v>
      </c>
      <c r="D331" s="9">
        <v>8.9917869172815994</v>
      </c>
      <c r="E331" s="8">
        <v>2.0810440742337399</v>
      </c>
      <c r="F331" s="33">
        <v>219.07791601766198</v>
      </c>
      <c r="G331" s="8">
        <f t="shared" si="82"/>
        <v>11.072830991515339</v>
      </c>
      <c r="H331" s="8">
        <f t="shared" si="83"/>
        <v>21.907791601766199</v>
      </c>
      <c r="I331" s="9">
        <f t="shared" si="84"/>
        <v>110.72830991515339</v>
      </c>
      <c r="J331" s="4" t="str">
        <f t="shared" si="85"/>
        <v>Nei</v>
      </c>
      <c r="K331" s="4">
        <f t="shared" si="86"/>
        <v>1320</v>
      </c>
      <c r="L331" s="44">
        <f t="shared" si="87"/>
        <v>2090.1075779584353</v>
      </c>
      <c r="M331" s="44">
        <f t="shared" si="88"/>
        <v>4180.2151559168706</v>
      </c>
      <c r="N331" s="44">
        <f t="shared" si="89"/>
        <v>27843.740811264473</v>
      </c>
      <c r="O331" s="44">
        <f t="shared" si="90"/>
        <v>15317.71148042266</v>
      </c>
      <c r="P331" s="44">
        <f t="shared" si="91"/>
        <v>4180.2151559168706</v>
      </c>
      <c r="Q331" s="44">
        <f t="shared" si="92"/>
        <v>3376.3276259328572</v>
      </c>
      <c r="R331" s="44">
        <f t="shared" si="93"/>
        <v>5627.2127098880956</v>
      </c>
      <c r="S331" s="44">
        <f t="shared" si="94"/>
        <v>83545.838570702224</v>
      </c>
      <c r="T331" s="7">
        <f t="shared" si="95"/>
        <v>146161.36908800248</v>
      </c>
      <c r="U331" s="7">
        <f t="shared" si="96"/>
        <v>146161.36908800248</v>
      </c>
      <c r="AB331" s="19"/>
      <c r="AC331" s="19"/>
    </row>
    <row r="332" spans="1:29" ht="13" thickBot="1" x14ac:dyDescent="0.3">
      <c r="A332" s="42">
        <v>55</v>
      </c>
      <c r="B332" s="4">
        <v>5530</v>
      </c>
      <c r="C332" s="9" t="s">
        <v>339</v>
      </c>
      <c r="D332" s="9">
        <v>40.423447745314597</v>
      </c>
      <c r="E332" s="8">
        <v>12.6280336680241</v>
      </c>
      <c r="F332" s="33">
        <v>1405.6418784228301</v>
      </c>
      <c r="G332" s="8">
        <f t="shared" si="82"/>
        <v>53.051481413338699</v>
      </c>
      <c r="H332" s="8">
        <f t="shared" si="83"/>
        <v>140.56418784228302</v>
      </c>
      <c r="I332" s="9">
        <f t="shared" si="84"/>
        <v>530.51481413338695</v>
      </c>
      <c r="J332" s="4" t="str">
        <f t="shared" si="85"/>
        <v>Nei</v>
      </c>
      <c r="K332" s="4">
        <f t="shared" si="86"/>
        <v>1070</v>
      </c>
      <c r="L332" s="44">
        <f t="shared" si="87"/>
        <v>8117.4071710549533</v>
      </c>
      <c r="M332" s="44">
        <f t="shared" si="88"/>
        <v>16234.814342109907</v>
      </c>
      <c r="N332" s="44">
        <f t="shared" si="89"/>
        <v>108137.48713887893</v>
      </c>
      <c r="O332" s="44">
        <f t="shared" si="90"/>
        <v>59489.809197661481</v>
      </c>
      <c r="P332" s="44">
        <f t="shared" si="91"/>
        <v>16234.814342109907</v>
      </c>
      <c r="Q332" s="44">
        <f t="shared" si="92"/>
        <v>13112.734660934924</v>
      </c>
      <c r="R332" s="44">
        <f t="shared" si="93"/>
        <v>21854.557768224873</v>
      </c>
      <c r="S332" s="44">
        <f t="shared" si="94"/>
        <v>324469.22650174901</v>
      </c>
      <c r="T332" s="7">
        <f t="shared" si="95"/>
        <v>567650.85112272401</v>
      </c>
      <c r="U332" s="7">
        <f t="shared" si="96"/>
        <v>567650.85112272401</v>
      </c>
      <c r="AB332" s="19"/>
      <c r="AC332" s="19"/>
    </row>
    <row r="333" spans="1:29" ht="13" thickBot="1" x14ac:dyDescent="0.3">
      <c r="A333" s="42">
        <v>55</v>
      </c>
      <c r="B333" s="4">
        <v>5532</v>
      </c>
      <c r="C333" s="9" t="s">
        <v>340</v>
      </c>
      <c r="D333" s="9">
        <v>55.197122905392298</v>
      </c>
      <c r="E333" s="8">
        <v>6.7516314163031508</v>
      </c>
      <c r="F333" s="33">
        <v>931.59545240786508</v>
      </c>
      <c r="G333" s="8">
        <f t="shared" si="82"/>
        <v>61.948754321695446</v>
      </c>
      <c r="H333" s="8">
        <f t="shared" ref="H333:H358" si="97">F333*0.1</f>
        <v>93.159545240786514</v>
      </c>
      <c r="I333" s="9">
        <f t="shared" ref="I333:I358" si="98">IF(G333&gt;=H333,F333,G333*10)</f>
        <v>619.48754321695446</v>
      </c>
      <c r="J333" s="4" t="str">
        <f t="shared" ref="J333:J358" si="99">IF(G333&gt;=H333,"JA","Nei")</f>
        <v>Nei</v>
      </c>
      <c r="K333" s="4">
        <f t="shared" si="86"/>
        <v>1070</v>
      </c>
      <c r="L333" s="44">
        <f t="shared" si="87"/>
        <v>9478.7788987626209</v>
      </c>
      <c r="M333" s="44">
        <f t="shared" si="88"/>
        <v>18957.557797525242</v>
      </c>
      <c r="N333" s="44">
        <f t="shared" si="89"/>
        <v>126273.24337162792</v>
      </c>
      <c r="O333" s="44">
        <f t="shared" si="90"/>
        <v>69466.855146176415</v>
      </c>
      <c r="P333" s="44">
        <f t="shared" si="91"/>
        <v>18957.557797525242</v>
      </c>
      <c r="Q333" s="44">
        <f t="shared" si="92"/>
        <v>15311.873605693463</v>
      </c>
      <c r="R333" s="44">
        <f t="shared" si="93"/>
        <v>25519.789342822438</v>
      </c>
      <c r="S333" s="44">
        <f t="shared" si="94"/>
        <v>378886.01528200798</v>
      </c>
      <c r="T333" s="7">
        <f t="shared" si="95"/>
        <v>662851.67124214128</v>
      </c>
      <c r="U333" s="7">
        <f t="shared" si="96"/>
        <v>662851.67124214128</v>
      </c>
      <c r="AB333" s="19"/>
      <c r="AC333" s="19"/>
    </row>
    <row r="334" spans="1:29" ht="13" thickBot="1" x14ac:dyDescent="0.3">
      <c r="A334" s="42">
        <v>55</v>
      </c>
      <c r="B334" s="4">
        <v>5534</v>
      </c>
      <c r="C334" s="9" t="s">
        <v>341</v>
      </c>
      <c r="D334" s="9">
        <v>10.148665549043701</v>
      </c>
      <c r="E334" s="8">
        <v>2.6489923035453802</v>
      </c>
      <c r="F334" s="33">
        <v>794.00515280186698</v>
      </c>
      <c r="G334" s="8">
        <f t="shared" si="82"/>
        <v>12.797657852589081</v>
      </c>
      <c r="H334" s="8">
        <f t="shared" si="97"/>
        <v>79.40051528018671</v>
      </c>
      <c r="I334" s="9">
        <f t="shared" si="98"/>
        <v>127.97657852589082</v>
      </c>
      <c r="J334" s="4" t="str">
        <f t="shared" si="99"/>
        <v>Nei</v>
      </c>
      <c r="K334" s="4">
        <f t="shared" si="86"/>
        <v>1320</v>
      </c>
      <c r="L334" s="44">
        <f t="shared" si="87"/>
        <v>2415.6858962547149</v>
      </c>
      <c r="M334" s="44">
        <f t="shared" si="88"/>
        <v>4831.3717925094297</v>
      </c>
      <c r="N334" s="44">
        <f t="shared" si="89"/>
        <v>32180.990436120501</v>
      </c>
      <c r="O334" s="44">
        <f t="shared" si="90"/>
        <v>17703.767966957632</v>
      </c>
      <c r="P334" s="44">
        <f t="shared" si="91"/>
        <v>4831.3717925094297</v>
      </c>
      <c r="Q334" s="44">
        <f t="shared" si="92"/>
        <v>3902.2618324114624</v>
      </c>
      <c r="R334" s="44">
        <f t="shared" si="93"/>
        <v>6503.7697206857702</v>
      </c>
      <c r="S334" s="44">
        <f t="shared" si="94"/>
        <v>96559.864216726928</v>
      </c>
      <c r="T334" s="7">
        <f t="shared" si="95"/>
        <v>168929.08365417586</v>
      </c>
      <c r="U334" s="7">
        <f t="shared" si="96"/>
        <v>168929.08365417586</v>
      </c>
      <c r="AB334" s="19"/>
      <c r="AC334" s="19"/>
    </row>
    <row r="335" spans="1:29" ht="13" thickBot="1" x14ac:dyDescent="0.3">
      <c r="A335" s="42">
        <v>55</v>
      </c>
      <c r="B335" s="4">
        <v>5536</v>
      </c>
      <c r="C335" s="9" t="s">
        <v>342</v>
      </c>
      <c r="D335" s="9">
        <v>19.062142974256798</v>
      </c>
      <c r="E335" s="8">
        <v>2.9730431370056998</v>
      </c>
      <c r="F335" s="33">
        <v>372.002666117248</v>
      </c>
      <c r="G335" s="8">
        <f t="shared" ref="G335:G358" si="100">(D335+E335)</f>
        <v>22.035186111262497</v>
      </c>
      <c r="H335" s="8">
        <f t="shared" si="97"/>
        <v>37.2002666117248</v>
      </c>
      <c r="I335" s="9">
        <f t="shared" si="98"/>
        <v>220.35186111262499</v>
      </c>
      <c r="J335" s="4" t="str">
        <f t="shared" si="99"/>
        <v>Nei</v>
      </c>
      <c r="K335" s="4">
        <f t="shared" si="86"/>
        <v>1070</v>
      </c>
      <c r="L335" s="44">
        <f t="shared" si="87"/>
        <v>3371.6038268842749</v>
      </c>
      <c r="M335" s="44">
        <f t="shared" si="88"/>
        <v>6743.2076537685498</v>
      </c>
      <c r="N335" s="44">
        <f t="shared" si="89"/>
        <v>44915.421609891913</v>
      </c>
      <c r="O335" s="44">
        <f t="shared" si="90"/>
        <v>24709.376297725317</v>
      </c>
      <c r="P335" s="44">
        <f t="shared" si="91"/>
        <v>6743.2076537685498</v>
      </c>
      <c r="Q335" s="44">
        <f t="shared" si="92"/>
        <v>5446.4369511207515</v>
      </c>
      <c r="R335" s="44">
        <f t="shared" si="93"/>
        <v>9077.3949185345864</v>
      </c>
      <c r="S335" s="44">
        <f t="shared" si="94"/>
        <v>134769.8424788148</v>
      </c>
      <c r="T335" s="7">
        <f t="shared" si="95"/>
        <v>235776.49139050875</v>
      </c>
      <c r="U335" s="7">
        <f t="shared" si="96"/>
        <v>235776.49139050875</v>
      </c>
      <c r="AB335" s="19"/>
      <c r="AC335" s="19"/>
    </row>
    <row r="336" spans="1:29" ht="13" thickBot="1" x14ac:dyDescent="0.3">
      <c r="A336" s="42">
        <v>55</v>
      </c>
      <c r="B336" s="4">
        <v>5538</v>
      </c>
      <c r="C336" s="9" t="s">
        <v>366</v>
      </c>
      <c r="D336" s="9">
        <v>9.8872476693377109</v>
      </c>
      <c r="E336" s="8">
        <v>2.8612310154094298</v>
      </c>
      <c r="F336" s="33">
        <v>422.33519575115196</v>
      </c>
      <c r="G336" s="8">
        <f t="shared" si="100"/>
        <v>12.748478684747141</v>
      </c>
      <c r="H336" s="8">
        <f t="shared" si="97"/>
        <v>42.233519575115196</v>
      </c>
      <c r="I336" s="9">
        <f t="shared" si="98"/>
        <v>127.48478684747141</v>
      </c>
      <c r="J336" s="4" t="str">
        <f t="shared" si="99"/>
        <v>Nei</v>
      </c>
      <c r="K336" s="4">
        <f t="shared" si="86"/>
        <v>1320</v>
      </c>
      <c r="L336" s="44">
        <f t="shared" si="87"/>
        <v>2406.4028365328704</v>
      </c>
      <c r="M336" s="44">
        <f t="shared" si="88"/>
        <v>4812.8056730657408</v>
      </c>
      <c r="N336" s="44">
        <f t="shared" si="89"/>
        <v>32057.32450066516</v>
      </c>
      <c r="O336" s="44">
        <f t="shared" si="90"/>
        <v>17635.735473331806</v>
      </c>
      <c r="P336" s="44">
        <f t="shared" si="91"/>
        <v>4812.8056730657408</v>
      </c>
      <c r="Q336" s="44">
        <f t="shared" si="92"/>
        <v>3887.2661205530981</v>
      </c>
      <c r="R336" s="44">
        <f t="shared" si="93"/>
        <v>6478.7768675884972</v>
      </c>
      <c r="S336" s="44">
        <f t="shared" si="94"/>
        <v>96188.801493859341</v>
      </c>
      <c r="T336" s="7">
        <f t="shared" si="95"/>
        <v>168279.91863866226</v>
      </c>
      <c r="U336" s="7">
        <f t="shared" si="96"/>
        <v>168279.91863866226</v>
      </c>
      <c r="AB336" s="19"/>
      <c r="AC336" s="19"/>
    </row>
    <row r="337" spans="1:43" ht="13" thickBot="1" x14ac:dyDescent="0.3">
      <c r="A337" s="42">
        <v>55</v>
      </c>
      <c r="B337" s="4">
        <v>5540</v>
      </c>
      <c r="C337" s="9" t="s">
        <v>367</v>
      </c>
      <c r="D337" s="9">
        <v>12.8212763167188</v>
      </c>
      <c r="E337" s="8">
        <v>2.2553540644145902</v>
      </c>
      <c r="F337" s="33">
        <v>226.536120620405</v>
      </c>
      <c r="G337" s="8">
        <f t="shared" si="100"/>
        <v>15.076630381133389</v>
      </c>
      <c r="H337" s="8">
        <f t="shared" si="97"/>
        <v>22.653612062040501</v>
      </c>
      <c r="I337" s="9">
        <f t="shared" si="98"/>
        <v>150.7663038113339</v>
      </c>
      <c r="J337" s="4" t="str">
        <f t="shared" si="99"/>
        <v>Nei</v>
      </c>
      <c r="K337" s="4">
        <f t="shared" si="86"/>
        <v>1320</v>
      </c>
      <c r="L337" s="44">
        <f t="shared" si="87"/>
        <v>2845.8647507427386</v>
      </c>
      <c r="M337" s="44">
        <f t="shared" si="88"/>
        <v>5691.7295014854772</v>
      </c>
      <c r="N337" s="44">
        <f t="shared" si="89"/>
        <v>37911.694756398021</v>
      </c>
      <c r="O337" s="44">
        <f t="shared" si="90"/>
        <v>20856.407404044687</v>
      </c>
      <c r="P337" s="44">
        <f t="shared" si="91"/>
        <v>5691.7295014854772</v>
      </c>
      <c r="Q337" s="44">
        <f t="shared" si="92"/>
        <v>4597.1661358151932</v>
      </c>
      <c r="R337" s="44">
        <f t="shared" si="93"/>
        <v>7661.9435596919884</v>
      </c>
      <c r="S337" s="44">
        <f t="shared" si="94"/>
        <v>113754.98542129717</v>
      </c>
      <c r="T337" s="7">
        <f t="shared" si="95"/>
        <v>199011.52103096075</v>
      </c>
      <c r="U337" s="7">
        <f t="shared" si="96"/>
        <v>199011.52103096075</v>
      </c>
      <c r="AB337" s="19"/>
      <c r="AC337" s="19"/>
    </row>
    <row r="338" spans="1:43" ht="13" thickBot="1" x14ac:dyDescent="0.3">
      <c r="A338" s="42">
        <v>55</v>
      </c>
      <c r="B338" s="4">
        <v>5542</v>
      </c>
      <c r="C338" s="9" t="s">
        <v>343</v>
      </c>
      <c r="D338" s="9">
        <v>3.5128934758316896</v>
      </c>
      <c r="E338" s="8">
        <v>1.7458771472027599</v>
      </c>
      <c r="F338" s="33">
        <v>306.61232929292203</v>
      </c>
      <c r="G338" s="8">
        <f t="shared" si="100"/>
        <v>5.2587706230344491</v>
      </c>
      <c r="H338" s="8">
        <f t="shared" si="97"/>
        <v>30.661232929292204</v>
      </c>
      <c r="I338" s="9">
        <f t="shared" si="98"/>
        <v>52.587706230344494</v>
      </c>
      <c r="J338" s="4" t="str">
        <f t="shared" si="99"/>
        <v>Nei</v>
      </c>
      <c r="K338" s="4">
        <f t="shared" si="86"/>
        <v>1320</v>
      </c>
      <c r="L338" s="44">
        <f t="shared" si="87"/>
        <v>992.64554280398261</v>
      </c>
      <c r="M338" s="44">
        <f t="shared" si="88"/>
        <v>1985.2910856079652</v>
      </c>
      <c r="N338" s="44">
        <f t="shared" si="89"/>
        <v>13223.704608682427</v>
      </c>
      <c r="O338" s="44">
        <f t="shared" si="90"/>
        <v>7274.7729290809357</v>
      </c>
      <c r="P338" s="44">
        <f t="shared" si="91"/>
        <v>1985.2910856079652</v>
      </c>
      <c r="Q338" s="44">
        <f t="shared" si="92"/>
        <v>1603.5043383756642</v>
      </c>
      <c r="R338" s="44">
        <f t="shared" si="93"/>
        <v>2672.5072306261072</v>
      </c>
      <c r="S338" s="44">
        <f t="shared" si="94"/>
        <v>39678.055403269682</v>
      </c>
      <c r="T338" s="7">
        <f t="shared" si="95"/>
        <v>69415.77222405473</v>
      </c>
      <c r="U338" s="7">
        <f t="shared" si="96"/>
        <v>69415.77222405473</v>
      </c>
      <c r="AB338" s="19"/>
      <c r="AC338" s="19"/>
    </row>
    <row r="339" spans="1:43" ht="13" thickBot="1" x14ac:dyDescent="0.3">
      <c r="A339" s="42">
        <v>55</v>
      </c>
      <c r="B339" s="4">
        <v>5544</v>
      </c>
      <c r="C339" s="9" t="s">
        <v>344</v>
      </c>
      <c r="D339" s="9">
        <v>22.380128931609299</v>
      </c>
      <c r="E339" s="8">
        <v>4.39911427531651</v>
      </c>
      <c r="F339" s="33">
        <v>662.54505350373995</v>
      </c>
      <c r="G339" s="8">
        <f t="shared" si="100"/>
        <v>26.779243206925809</v>
      </c>
      <c r="H339" s="8">
        <f t="shared" si="97"/>
        <v>66.254505350374004</v>
      </c>
      <c r="I339" s="9">
        <f t="shared" si="98"/>
        <v>267.7924320692581</v>
      </c>
      <c r="J339" s="4" t="str">
        <f t="shared" si="99"/>
        <v>Nei</v>
      </c>
      <c r="K339" s="4">
        <f t="shared" si="86"/>
        <v>1070</v>
      </c>
      <c r="L339" s="44">
        <f t="shared" si="87"/>
        <v>4097.4920030917183</v>
      </c>
      <c r="M339" s="44">
        <f t="shared" si="88"/>
        <v>8194.9840061834366</v>
      </c>
      <c r="N339" s="44">
        <f t="shared" si="89"/>
        <v>54585.470390837225</v>
      </c>
      <c r="O339" s="44">
        <f t="shared" si="90"/>
        <v>30029.172162518327</v>
      </c>
      <c r="P339" s="44">
        <f t="shared" si="91"/>
        <v>8194.9840061834366</v>
      </c>
      <c r="Q339" s="44">
        <f t="shared" si="92"/>
        <v>6619.0255434558521</v>
      </c>
      <c r="R339" s="44">
        <f t="shared" si="93"/>
        <v>11031.709239093088</v>
      </c>
      <c r="S339" s="44">
        <f t="shared" si="94"/>
        <v>163785.06496274308</v>
      </c>
      <c r="T339" s="7">
        <f t="shared" si="95"/>
        <v>286537.90231410618</v>
      </c>
      <c r="U339" s="7">
        <f t="shared" si="96"/>
        <v>286537.90231410618</v>
      </c>
      <c r="AB339" s="19"/>
      <c r="AC339" s="19"/>
    </row>
    <row r="340" spans="1:43" ht="13" thickBot="1" x14ac:dyDescent="0.3">
      <c r="A340" s="43">
        <v>55</v>
      </c>
      <c r="B340" s="6">
        <v>5546</v>
      </c>
      <c r="C340" s="14" t="s">
        <v>345</v>
      </c>
      <c r="D340" s="14">
        <v>8.7167944625514213</v>
      </c>
      <c r="E340" s="13">
        <v>1.8847120570706599</v>
      </c>
      <c r="F340" s="36">
        <v>703.22214708171202</v>
      </c>
      <c r="G340" s="13">
        <f t="shared" si="100"/>
        <v>10.601506519622081</v>
      </c>
      <c r="H340" s="13">
        <f t="shared" si="97"/>
        <v>70.322214708171202</v>
      </c>
      <c r="I340" s="14">
        <f t="shared" si="98"/>
        <v>106.0150651962208</v>
      </c>
      <c r="J340" s="6" t="str">
        <f t="shared" si="99"/>
        <v>Nei</v>
      </c>
      <c r="K340" s="6">
        <f t="shared" si="86"/>
        <v>1320</v>
      </c>
      <c r="L340" s="44">
        <f t="shared" si="87"/>
        <v>2001.1403706438637</v>
      </c>
      <c r="M340" s="44">
        <f t="shared" si="88"/>
        <v>4002.2807412877273</v>
      </c>
      <c r="N340" s="44">
        <f t="shared" si="89"/>
        <v>26658.548294241682</v>
      </c>
      <c r="O340" s="44">
        <f t="shared" si="90"/>
        <v>14665.700058984401</v>
      </c>
      <c r="P340" s="44">
        <f t="shared" si="91"/>
        <v>4002.2807412877273</v>
      </c>
      <c r="Q340" s="44">
        <f t="shared" si="92"/>
        <v>3232.6113679631644</v>
      </c>
      <c r="R340" s="44">
        <f t="shared" si="93"/>
        <v>5387.6856132719404</v>
      </c>
      <c r="S340" s="44">
        <f t="shared" si="94"/>
        <v>79989.638871330942</v>
      </c>
      <c r="T340" s="44">
        <f t="shared" si="95"/>
        <v>139939.88605901145</v>
      </c>
      <c r="U340" s="44">
        <f t="shared" si="96"/>
        <v>139939.88605901145</v>
      </c>
      <c r="AB340" s="19"/>
      <c r="AC340" s="19"/>
    </row>
    <row r="341" spans="1:43" ht="13" thickBot="1" x14ac:dyDescent="0.3">
      <c r="A341" s="42">
        <v>56</v>
      </c>
      <c r="B341" s="5">
        <v>5601</v>
      </c>
      <c r="C341" s="11" t="s">
        <v>325</v>
      </c>
      <c r="D341" s="11">
        <v>30.662866018428502</v>
      </c>
      <c r="E341" s="10">
        <v>13.361980049564401</v>
      </c>
      <c r="F341" s="35">
        <v>1169.88580015874</v>
      </c>
      <c r="G341" s="10">
        <f t="shared" si="100"/>
        <v>44.024846067992904</v>
      </c>
      <c r="H341" s="10">
        <f t="shared" si="97"/>
        <v>116.98858001587401</v>
      </c>
      <c r="I341" s="11">
        <f t="shared" si="98"/>
        <v>440.24846067992905</v>
      </c>
      <c r="J341" s="5" t="str">
        <f t="shared" si="99"/>
        <v>Nei</v>
      </c>
      <c r="K341" s="5">
        <f t="shared" si="86"/>
        <v>1070</v>
      </c>
      <c r="L341" s="44">
        <f t="shared" si="87"/>
        <v>6736.2416968635944</v>
      </c>
      <c r="M341" s="44">
        <f t="shared" si="88"/>
        <v>13472.483393727189</v>
      </c>
      <c r="N341" s="44">
        <f t="shared" si="89"/>
        <v>89738.044982693333</v>
      </c>
      <c r="O341" s="44">
        <f t="shared" si="90"/>
        <v>49367.701386804525</v>
      </c>
      <c r="P341" s="44">
        <f t="shared" si="91"/>
        <v>13472.483393727189</v>
      </c>
      <c r="Q341" s="44">
        <f t="shared" si="92"/>
        <v>10881.621202625805</v>
      </c>
      <c r="R341" s="44">
        <f t="shared" si="93"/>
        <v>18136.035337709676</v>
      </c>
      <c r="S341" s="44">
        <f t="shared" si="94"/>
        <v>269261.24153337278</v>
      </c>
      <c r="T341" s="12">
        <f t="shared" si="95"/>
        <v>471065.85292752407</v>
      </c>
      <c r="U341" s="12">
        <f t="shared" si="96"/>
        <v>471065.85292752407</v>
      </c>
      <c r="AB341" s="19"/>
      <c r="AC341" s="19"/>
    </row>
    <row r="342" spans="1:43" s="15" customFormat="1" ht="13" thickBot="1" x14ac:dyDescent="0.3">
      <c r="A342" s="42">
        <v>56</v>
      </c>
      <c r="B342" s="4">
        <v>5603</v>
      </c>
      <c r="C342" s="9" t="s">
        <v>328</v>
      </c>
      <c r="D342" s="9">
        <v>5.0132913689083001</v>
      </c>
      <c r="E342" s="8">
        <v>5.9938900970833595</v>
      </c>
      <c r="F342" s="33">
        <v>836.53386632843694</v>
      </c>
      <c r="G342" s="8">
        <f t="shared" si="100"/>
        <v>11.00718146599166</v>
      </c>
      <c r="H342" s="8">
        <f t="shared" si="97"/>
        <v>83.653386632843706</v>
      </c>
      <c r="I342" s="9">
        <f t="shared" si="98"/>
        <v>110.07181465991661</v>
      </c>
      <c r="J342" s="4" t="str">
        <f t="shared" si="99"/>
        <v>Nei</v>
      </c>
      <c r="K342" s="4">
        <f t="shared" si="86"/>
        <v>1320</v>
      </c>
      <c r="L342" s="44">
        <f t="shared" si="87"/>
        <v>2077.7155735205861</v>
      </c>
      <c r="M342" s="44">
        <f t="shared" si="88"/>
        <v>4155.4311470411722</v>
      </c>
      <c r="N342" s="44">
        <f t="shared" si="89"/>
        <v>27678.658514382634</v>
      </c>
      <c r="O342" s="44">
        <f t="shared" si="90"/>
        <v>15226.894552794227</v>
      </c>
      <c r="P342" s="44">
        <f t="shared" si="91"/>
        <v>4155.4311470411722</v>
      </c>
      <c r="Q342" s="44">
        <f t="shared" si="92"/>
        <v>3356.3097726101773</v>
      </c>
      <c r="R342" s="44">
        <f t="shared" si="93"/>
        <v>5593.8496210169624</v>
      </c>
      <c r="S342" s="44">
        <f t="shared" si="94"/>
        <v>83050.505022683006</v>
      </c>
      <c r="T342" s="7">
        <f t="shared" si="95"/>
        <v>145294.79535108994</v>
      </c>
      <c r="U342" s="7">
        <f t="shared" si="96"/>
        <v>145294.79535108994</v>
      </c>
      <c r="V342"/>
      <c r="W342" s="19"/>
      <c r="X342" s="19"/>
      <c r="Y342" s="24"/>
      <c r="Z342"/>
      <c r="AA342"/>
      <c r="AB342" s="19"/>
      <c r="AC342" s="19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:43" ht="13" thickBot="1" x14ac:dyDescent="0.3">
      <c r="A343" s="42">
        <v>56</v>
      </c>
      <c r="B343" s="4">
        <v>5605</v>
      </c>
      <c r="C343" s="9" t="s">
        <v>2</v>
      </c>
      <c r="D343" s="9">
        <v>15.6964765628635</v>
      </c>
      <c r="E343" s="8">
        <v>7.6083749426408902</v>
      </c>
      <c r="F343" s="33">
        <v>1730.38332416967</v>
      </c>
      <c r="G343" s="8">
        <f t="shared" si="100"/>
        <v>23.304851505504391</v>
      </c>
      <c r="H343" s="8">
        <f t="shared" si="97"/>
        <v>173.03833241696702</v>
      </c>
      <c r="I343" s="9">
        <f t="shared" si="98"/>
        <v>233.04851505504391</v>
      </c>
      <c r="J343" s="4" t="str">
        <f t="shared" si="99"/>
        <v>Nei</v>
      </c>
      <c r="K343" s="4">
        <f t="shared" si="86"/>
        <v>1070</v>
      </c>
      <c r="L343" s="44">
        <f t="shared" si="87"/>
        <v>3565.875328857227</v>
      </c>
      <c r="M343" s="44">
        <f t="shared" si="88"/>
        <v>7131.7506577144541</v>
      </c>
      <c r="N343" s="44">
        <f t="shared" si="89"/>
        <v>47503.444066244876</v>
      </c>
      <c r="O343" s="44">
        <f t="shared" si="90"/>
        <v>26133.128284212406</v>
      </c>
      <c r="P343" s="44">
        <f t="shared" si="91"/>
        <v>7131.7506577144541</v>
      </c>
      <c r="Q343" s="44">
        <f t="shared" si="92"/>
        <v>5760.2601466155202</v>
      </c>
      <c r="R343" s="44">
        <f t="shared" si="93"/>
        <v>9600.4335776925327</v>
      </c>
      <c r="S343" s="44">
        <f t="shared" si="94"/>
        <v>142535.2683898455</v>
      </c>
      <c r="T343" s="7">
        <f t="shared" si="95"/>
        <v>249361.91110889698</v>
      </c>
      <c r="U343" s="7">
        <f t="shared" si="96"/>
        <v>249361.91110889698</v>
      </c>
      <c r="AB343" s="19"/>
      <c r="AC343" s="19"/>
    </row>
    <row r="344" spans="1:43" ht="13" thickBot="1" x14ac:dyDescent="0.3">
      <c r="A344" s="42">
        <v>56</v>
      </c>
      <c r="B344" s="4">
        <v>5607</v>
      </c>
      <c r="C344" s="9" t="s">
        <v>327</v>
      </c>
      <c r="D344" s="9">
        <v>11.027394461977801</v>
      </c>
      <c r="E344" s="8">
        <v>3.8353911043466198</v>
      </c>
      <c r="F344" s="33">
        <v>257.943129811544</v>
      </c>
      <c r="G344" s="8">
        <f t="shared" si="100"/>
        <v>14.862785566324421</v>
      </c>
      <c r="H344" s="8">
        <f t="shared" si="97"/>
        <v>25.794312981154402</v>
      </c>
      <c r="I344" s="9">
        <f t="shared" si="98"/>
        <v>148.62785566324422</v>
      </c>
      <c r="J344" s="4" t="str">
        <f t="shared" si="99"/>
        <v>Nei</v>
      </c>
      <c r="K344" s="4">
        <f t="shared" si="86"/>
        <v>1320</v>
      </c>
      <c r="L344" s="44">
        <f t="shared" si="87"/>
        <v>2805.4994034993979</v>
      </c>
      <c r="M344" s="44">
        <f t="shared" si="88"/>
        <v>5610.9988069987958</v>
      </c>
      <c r="N344" s="44">
        <f t="shared" si="89"/>
        <v>37373.960585079396</v>
      </c>
      <c r="O344" s="44">
        <f t="shared" si="90"/>
        <v>20560.583041030553</v>
      </c>
      <c r="P344" s="44">
        <f t="shared" si="91"/>
        <v>5610.9988069987958</v>
      </c>
      <c r="Q344" s="44">
        <f t="shared" si="92"/>
        <v>4531.9605748836429</v>
      </c>
      <c r="R344" s="44">
        <f t="shared" si="93"/>
        <v>7553.2676248060716</v>
      </c>
      <c r="S344" s="44">
        <f t="shared" si="94"/>
        <v>112141.50063218572</v>
      </c>
      <c r="T344" s="7">
        <f t="shared" si="95"/>
        <v>196188.76947548238</v>
      </c>
      <c r="U344" s="7">
        <f t="shared" si="96"/>
        <v>196188.76947548238</v>
      </c>
      <c r="AB344" s="19"/>
      <c r="AC344" s="19"/>
    </row>
    <row r="345" spans="1:43" ht="13" thickBot="1" x14ac:dyDescent="0.3">
      <c r="A345" s="42">
        <v>56</v>
      </c>
      <c r="B345" s="4">
        <v>5610</v>
      </c>
      <c r="C345" s="9" t="s">
        <v>368</v>
      </c>
      <c r="D345" s="9">
        <v>10.409611168545</v>
      </c>
      <c r="E345" s="8">
        <v>2.2101745014771899</v>
      </c>
      <c r="F345" s="33">
        <v>1090.32738042241</v>
      </c>
      <c r="G345" s="8">
        <f t="shared" si="100"/>
        <v>12.619785670022189</v>
      </c>
      <c r="H345" s="8">
        <f t="shared" si="97"/>
        <v>109.03273804224101</v>
      </c>
      <c r="I345" s="9">
        <f t="shared" si="98"/>
        <v>126.19785670022189</v>
      </c>
      <c r="J345" s="4" t="str">
        <f t="shared" si="99"/>
        <v>Nei</v>
      </c>
      <c r="K345" s="4">
        <f t="shared" si="86"/>
        <v>1320</v>
      </c>
      <c r="L345" s="44">
        <f t="shared" si="87"/>
        <v>2382.1107430733887</v>
      </c>
      <c r="M345" s="44">
        <f t="shared" si="88"/>
        <v>4764.2214861467774</v>
      </c>
      <c r="N345" s="44">
        <f t="shared" si="89"/>
        <v>31733.713045837798</v>
      </c>
      <c r="O345" s="44">
        <f t="shared" si="90"/>
        <v>17457.706704481898</v>
      </c>
      <c r="P345" s="44">
        <f t="shared" si="91"/>
        <v>4764.2214861467774</v>
      </c>
      <c r="Q345" s="44">
        <f t="shared" si="92"/>
        <v>3848.0250465031659</v>
      </c>
      <c r="R345" s="44">
        <f t="shared" si="93"/>
        <v>6413.3750775052767</v>
      </c>
      <c r="S345" s="44">
        <f t="shared" si="94"/>
        <v>95217.797254597826</v>
      </c>
      <c r="T345" s="7">
        <f t="shared" si="95"/>
        <v>166581.17084429291</v>
      </c>
      <c r="U345" s="7">
        <f t="shared" si="96"/>
        <v>166581.17084429291</v>
      </c>
      <c r="AB345" s="19"/>
      <c r="AC345" s="19"/>
    </row>
    <row r="346" spans="1:43" ht="13" thickBot="1" x14ac:dyDescent="0.3">
      <c r="A346" s="42">
        <v>56</v>
      </c>
      <c r="B346" s="4">
        <v>5612</v>
      </c>
      <c r="C346" s="9" t="s">
        <v>369</v>
      </c>
      <c r="D346" s="9">
        <v>4.5677020293814996</v>
      </c>
      <c r="E346" s="8">
        <v>2.6928635556286098</v>
      </c>
      <c r="F346" s="33">
        <v>1538.9108241157101</v>
      </c>
      <c r="G346" s="8">
        <f t="shared" si="100"/>
        <v>7.2605655850101094</v>
      </c>
      <c r="H346" s="8">
        <f t="shared" si="97"/>
        <v>153.89108241157101</v>
      </c>
      <c r="I346" s="9">
        <f t="shared" si="98"/>
        <v>72.605655850101101</v>
      </c>
      <c r="J346" s="4" t="str">
        <f t="shared" si="99"/>
        <v>Nei</v>
      </c>
      <c r="K346" s="4">
        <f t="shared" si="86"/>
        <v>1320</v>
      </c>
      <c r="L346" s="44">
        <f t="shared" si="87"/>
        <v>1370.5043598265083</v>
      </c>
      <c r="M346" s="44">
        <f t="shared" si="88"/>
        <v>2741.0087196530167</v>
      </c>
      <c r="N346" s="44">
        <f t="shared" si="89"/>
        <v>18257.418220066422</v>
      </c>
      <c r="O346" s="44">
        <f t="shared" si="90"/>
        <v>10043.976007679586</v>
      </c>
      <c r="P346" s="44">
        <f t="shared" si="91"/>
        <v>2741.0087196530167</v>
      </c>
      <c r="Q346" s="44">
        <f t="shared" si="92"/>
        <v>2213.8916581812828</v>
      </c>
      <c r="R346" s="44">
        <f t="shared" si="93"/>
        <v>3689.8194303021378</v>
      </c>
      <c r="S346" s="44">
        <f t="shared" si="94"/>
        <v>54781.838606771482</v>
      </c>
      <c r="T346" s="7">
        <f t="shared" si="95"/>
        <v>95839.465722133449</v>
      </c>
      <c r="U346" s="7">
        <f t="shared" si="96"/>
        <v>95839.465722133449</v>
      </c>
      <c r="AB346" s="19"/>
      <c r="AC346" s="19"/>
    </row>
    <row r="347" spans="1:43" ht="13" thickBot="1" x14ac:dyDescent="0.3">
      <c r="A347" s="42">
        <v>56</v>
      </c>
      <c r="B347" s="4">
        <v>5614</v>
      </c>
      <c r="C347" s="9" t="s">
        <v>346</v>
      </c>
      <c r="D347" s="9">
        <v>2.0995871879470802</v>
      </c>
      <c r="E347" s="8">
        <v>0.90309026037484808</v>
      </c>
      <c r="F347" s="33">
        <v>160.206464488987</v>
      </c>
      <c r="G347" s="8">
        <f t="shared" si="100"/>
        <v>3.0026774483219283</v>
      </c>
      <c r="H347" s="8">
        <f t="shared" si="97"/>
        <v>16.020646448898699</v>
      </c>
      <c r="I347" s="9">
        <f t="shared" si="98"/>
        <v>30.026774483219285</v>
      </c>
      <c r="J347" s="4" t="str">
        <f t="shared" si="99"/>
        <v>Nei</v>
      </c>
      <c r="K347" s="4">
        <f t="shared" si="86"/>
        <v>1320</v>
      </c>
      <c r="L347" s="44">
        <f t="shared" si="87"/>
        <v>566.78539514524721</v>
      </c>
      <c r="M347" s="44">
        <f t="shared" si="88"/>
        <v>1133.5707902904944</v>
      </c>
      <c r="N347" s="44">
        <f t="shared" si="89"/>
        <v>7550.5327115503214</v>
      </c>
      <c r="O347" s="44">
        <f t="shared" si="90"/>
        <v>4153.7838749106231</v>
      </c>
      <c r="P347" s="44">
        <f t="shared" si="91"/>
        <v>1133.5707902904944</v>
      </c>
      <c r="Q347" s="44">
        <f t="shared" si="92"/>
        <v>915.57640754232239</v>
      </c>
      <c r="R347" s="44">
        <f t="shared" si="93"/>
        <v>1525.960679237204</v>
      </c>
      <c r="S347" s="44">
        <f t="shared" si="94"/>
        <v>22655.56166888275</v>
      </c>
      <c r="T347" s="7">
        <f t="shared" si="95"/>
        <v>39635.342317849456</v>
      </c>
      <c r="U347" s="7">
        <f t="shared" si="96"/>
        <v>39635.342317849456</v>
      </c>
      <c r="AB347" s="19"/>
      <c r="AC347" s="19"/>
    </row>
    <row r="348" spans="1:43" ht="13" thickBot="1" x14ac:dyDescent="0.3">
      <c r="A348" s="42">
        <v>56</v>
      </c>
      <c r="B348" s="4">
        <v>5616</v>
      </c>
      <c r="C348" s="9" t="s">
        <v>347</v>
      </c>
      <c r="D348" s="9">
        <v>1.33213155328274</v>
      </c>
      <c r="E348" s="8">
        <v>0.745109483071001</v>
      </c>
      <c r="F348" s="33">
        <v>184.21970786376102</v>
      </c>
      <c r="G348" s="8">
        <f t="shared" si="100"/>
        <v>2.0772410363537412</v>
      </c>
      <c r="H348" s="8">
        <f t="shared" si="97"/>
        <v>18.421970786376104</v>
      </c>
      <c r="I348" s="9">
        <f t="shared" si="98"/>
        <v>20.772410363537411</v>
      </c>
      <c r="J348" s="4" t="str">
        <f t="shared" si="99"/>
        <v>Nei</v>
      </c>
      <c r="K348" s="4">
        <f t="shared" si="86"/>
        <v>1320</v>
      </c>
      <c r="L348" s="44">
        <f t="shared" si="87"/>
        <v>392.10001802213213</v>
      </c>
      <c r="M348" s="44">
        <f t="shared" si="88"/>
        <v>784.20003604426427</v>
      </c>
      <c r="N348" s="44">
        <f t="shared" si="89"/>
        <v>5223.4303100151174</v>
      </c>
      <c r="O348" s="44">
        <f t="shared" si="90"/>
        <v>2873.5721600503111</v>
      </c>
      <c r="P348" s="44">
        <f t="shared" si="91"/>
        <v>784.20003604426427</v>
      </c>
      <c r="Q348" s="44">
        <f t="shared" si="92"/>
        <v>633.39233680498273</v>
      </c>
      <c r="R348" s="44">
        <f t="shared" si="93"/>
        <v>1055.6538946749711</v>
      </c>
      <c r="S348" s="44">
        <f t="shared" si="94"/>
        <v>15673.032888213338</v>
      </c>
      <c r="T348" s="7">
        <f t="shared" si="95"/>
        <v>27419.581679869381</v>
      </c>
      <c r="U348" s="7">
        <f t="shared" si="96"/>
        <v>27419.581679869381</v>
      </c>
      <c r="AB348" s="19"/>
      <c r="AC348" s="19"/>
    </row>
    <row r="349" spans="1:43" ht="13" thickBot="1" x14ac:dyDescent="0.3">
      <c r="A349" s="42">
        <v>56</v>
      </c>
      <c r="B349" s="4">
        <v>5618</v>
      </c>
      <c r="C349" s="9" t="s">
        <v>348</v>
      </c>
      <c r="D349" s="9">
        <v>1.67344080152776</v>
      </c>
      <c r="E349" s="8">
        <v>0.9088039050766421</v>
      </c>
      <c r="F349" s="33">
        <v>338.73351264219701</v>
      </c>
      <c r="G349" s="8">
        <f t="shared" si="100"/>
        <v>2.5822447066044019</v>
      </c>
      <c r="H349" s="8">
        <f t="shared" si="97"/>
        <v>33.8733512642197</v>
      </c>
      <c r="I349" s="9">
        <f t="shared" si="98"/>
        <v>25.82244706604402</v>
      </c>
      <c r="J349" s="4" t="str">
        <f t="shared" si="99"/>
        <v>Nei</v>
      </c>
      <c r="K349" s="4">
        <f t="shared" si="86"/>
        <v>1320</v>
      </c>
      <c r="L349" s="44">
        <f t="shared" si="87"/>
        <v>487.42451081864692</v>
      </c>
      <c r="M349" s="44">
        <f t="shared" si="88"/>
        <v>974.84902163729384</v>
      </c>
      <c r="N349" s="44">
        <f t="shared" si="89"/>
        <v>6493.3125392274287</v>
      </c>
      <c r="O349" s="44">
        <f t="shared" si="90"/>
        <v>3572.1740373282655</v>
      </c>
      <c r="P349" s="44">
        <f t="shared" si="91"/>
        <v>974.84902163729384</v>
      </c>
      <c r="Q349" s="44">
        <f t="shared" si="92"/>
        <v>787.37805593781422</v>
      </c>
      <c r="R349" s="44">
        <f t="shared" si="93"/>
        <v>1312.2967598963571</v>
      </c>
      <c r="S349" s="44">
        <f t="shared" si="94"/>
        <v>19483.346180695004</v>
      </c>
      <c r="T349" s="7">
        <f t="shared" si="95"/>
        <v>34085.630127178105</v>
      </c>
      <c r="U349" s="7">
        <f t="shared" si="96"/>
        <v>34085.630127178105</v>
      </c>
      <c r="AB349" s="19"/>
      <c r="AC349" s="19"/>
    </row>
    <row r="350" spans="1:43" ht="13" thickBot="1" x14ac:dyDescent="0.3">
      <c r="A350" s="42">
        <v>56</v>
      </c>
      <c r="B350" s="4">
        <v>5620</v>
      </c>
      <c r="C350" s="9" t="s">
        <v>349</v>
      </c>
      <c r="D350" s="9">
        <v>0.786516484326791</v>
      </c>
      <c r="E350" s="8">
        <v>1.5918987673185601</v>
      </c>
      <c r="F350" s="33">
        <v>308.421108324508</v>
      </c>
      <c r="G350" s="8">
        <f t="shared" si="100"/>
        <v>2.3784152516453512</v>
      </c>
      <c r="H350" s="8">
        <f t="shared" si="97"/>
        <v>30.8421108324508</v>
      </c>
      <c r="I350" s="9">
        <f t="shared" si="98"/>
        <v>23.78415251645351</v>
      </c>
      <c r="J350" s="4" t="str">
        <f t="shared" si="99"/>
        <v>Nei</v>
      </c>
      <c r="K350" s="4">
        <f t="shared" si="86"/>
        <v>1320</v>
      </c>
      <c r="L350" s="44">
        <f t="shared" si="87"/>
        <v>448.94966290057647</v>
      </c>
      <c r="M350" s="44">
        <f t="shared" si="88"/>
        <v>897.89932580115294</v>
      </c>
      <c r="N350" s="44">
        <f t="shared" si="89"/>
        <v>5980.7629917874001</v>
      </c>
      <c r="O350" s="44">
        <f t="shared" si="90"/>
        <v>3290.2045225161128</v>
      </c>
      <c r="P350" s="44">
        <f t="shared" si="91"/>
        <v>897.89932580115294</v>
      </c>
      <c r="Q350" s="44">
        <f t="shared" si="92"/>
        <v>725.22637853170045</v>
      </c>
      <c r="R350" s="44">
        <f t="shared" si="93"/>
        <v>1208.7106308861673</v>
      </c>
      <c r="S350" s="44">
        <f t="shared" si="94"/>
        <v>17945.428483494372</v>
      </c>
      <c r="T350" s="7">
        <f t="shared" si="95"/>
        <v>31395.081321718633</v>
      </c>
      <c r="U350" s="7">
        <f t="shared" si="96"/>
        <v>31395.081321718633</v>
      </c>
      <c r="AB350" s="19"/>
      <c r="AC350" s="19"/>
    </row>
    <row r="351" spans="1:43" ht="13" thickBot="1" x14ac:dyDescent="0.3">
      <c r="A351" s="42">
        <v>56</v>
      </c>
      <c r="B351" s="4">
        <v>5622</v>
      </c>
      <c r="C351" s="9" t="s">
        <v>370</v>
      </c>
      <c r="D351" s="9">
        <v>15.2943316027809</v>
      </c>
      <c r="E351" s="8">
        <v>2.6800016886788001</v>
      </c>
      <c r="F351" s="33">
        <v>765.40248109845106</v>
      </c>
      <c r="G351" s="8">
        <f t="shared" si="100"/>
        <v>17.9743332914597</v>
      </c>
      <c r="H351" s="8">
        <f t="shared" si="97"/>
        <v>76.540248109845109</v>
      </c>
      <c r="I351" s="9">
        <f t="shared" si="98"/>
        <v>179.743332914597</v>
      </c>
      <c r="J351" s="4" t="str">
        <f t="shared" si="99"/>
        <v>Nei</v>
      </c>
      <c r="K351" s="4">
        <f t="shared" si="86"/>
        <v>1320</v>
      </c>
      <c r="L351" s="44">
        <f t="shared" si="87"/>
        <v>3060.2</v>
      </c>
      <c r="M351" s="44">
        <f t="shared" si="88"/>
        <v>6120.4</v>
      </c>
      <c r="N351" s="44">
        <f t="shared" si="89"/>
        <v>40767</v>
      </c>
      <c r="O351" s="44">
        <f t="shared" si="90"/>
        <v>22427.200000000001</v>
      </c>
      <c r="P351" s="44">
        <f t="shared" si="91"/>
        <v>6120.4</v>
      </c>
      <c r="Q351" s="44">
        <f t="shared" si="92"/>
        <v>4943.3999999999996</v>
      </c>
      <c r="R351" s="44">
        <f t="shared" si="93"/>
        <v>8239</v>
      </c>
      <c r="S351" s="44">
        <f t="shared" si="94"/>
        <v>122322.4</v>
      </c>
      <c r="T351" s="7">
        <f t="shared" si="95"/>
        <v>237261.19944726804</v>
      </c>
      <c r="U351" s="7">
        <f t="shared" si="96"/>
        <v>214000</v>
      </c>
      <c r="AB351" s="19"/>
      <c r="AC351" s="19"/>
    </row>
    <row r="352" spans="1:43" ht="13" thickBot="1" x14ac:dyDescent="0.3">
      <c r="A352" s="42">
        <v>56</v>
      </c>
      <c r="B352" s="4">
        <v>5624</v>
      </c>
      <c r="C352" s="9" t="s">
        <v>350</v>
      </c>
      <c r="D352" s="9">
        <v>3.18380599312423</v>
      </c>
      <c r="E352" s="8">
        <v>1.1339537916578599</v>
      </c>
      <c r="F352" s="33">
        <v>684.26389401006497</v>
      </c>
      <c r="G352" s="8">
        <f t="shared" si="100"/>
        <v>4.3177597847820897</v>
      </c>
      <c r="H352" s="8">
        <f t="shared" si="97"/>
        <v>68.426389401006503</v>
      </c>
      <c r="I352" s="9">
        <f t="shared" si="98"/>
        <v>43.177597847820898</v>
      </c>
      <c r="J352" s="4" t="str">
        <f t="shared" si="99"/>
        <v>Nei</v>
      </c>
      <c r="K352" s="4">
        <f t="shared" si="86"/>
        <v>1320</v>
      </c>
      <c r="L352" s="44">
        <f t="shared" si="87"/>
        <v>815.02033697546733</v>
      </c>
      <c r="M352" s="44">
        <f t="shared" si="88"/>
        <v>1630.0406739509347</v>
      </c>
      <c r="N352" s="44">
        <f t="shared" si="89"/>
        <v>10857.438754813043</v>
      </c>
      <c r="O352" s="44">
        <f t="shared" si="90"/>
        <v>5973.0161758761524</v>
      </c>
      <c r="P352" s="44">
        <f t="shared" si="91"/>
        <v>1630.0406739509347</v>
      </c>
      <c r="Q352" s="44">
        <f t="shared" si="92"/>
        <v>1316.5713135757549</v>
      </c>
      <c r="R352" s="44">
        <f t="shared" si="93"/>
        <v>2194.2855226262582</v>
      </c>
      <c r="S352" s="44">
        <f t="shared" si="94"/>
        <v>32578.015707355044</v>
      </c>
      <c r="T352" s="7">
        <f t="shared" si="95"/>
        <v>56994.429159123589</v>
      </c>
      <c r="U352" s="7">
        <f t="shared" si="96"/>
        <v>56994.429159123589</v>
      </c>
      <c r="AB352" s="19"/>
      <c r="AC352" s="19"/>
    </row>
    <row r="353" spans="1:29" ht="13" thickBot="1" x14ac:dyDescent="0.3">
      <c r="A353" s="42">
        <v>56</v>
      </c>
      <c r="B353" s="4">
        <v>5626</v>
      </c>
      <c r="C353" s="9" t="s">
        <v>351</v>
      </c>
      <c r="D353" s="9">
        <v>1.06780120647611</v>
      </c>
      <c r="E353" s="8">
        <v>1.0379044501074499</v>
      </c>
      <c r="F353" s="33">
        <v>206.9279125246</v>
      </c>
      <c r="G353" s="8">
        <f t="shared" si="100"/>
        <v>2.1057056565835599</v>
      </c>
      <c r="H353" s="8">
        <f t="shared" si="97"/>
        <v>20.692791252460001</v>
      </c>
      <c r="I353" s="9">
        <f t="shared" si="98"/>
        <v>21.057056565835598</v>
      </c>
      <c r="J353" s="4" t="str">
        <f t="shared" si="99"/>
        <v>Nei</v>
      </c>
      <c r="K353" s="4">
        <f t="shared" si="86"/>
        <v>1320</v>
      </c>
      <c r="L353" s="44">
        <f t="shared" si="87"/>
        <v>397.47299973671272</v>
      </c>
      <c r="M353" s="44">
        <f t="shared" si="88"/>
        <v>794.94599947342545</v>
      </c>
      <c r="N353" s="44">
        <f t="shared" si="89"/>
        <v>5295.0074440450189</v>
      </c>
      <c r="O353" s="44">
        <f t="shared" si="90"/>
        <v>2912.9489770914333</v>
      </c>
      <c r="P353" s="44">
        <f t="shared" si="91"/>
        <v>794.94599947342545</v>
      </c>
      <c r="Q353" s="44">
        <f t="shared" si="92"/>
        <v>642.07176880545899</v>
      </c>
      <c r="R353" s="44">
        <f t="shared" si="93"/>
        <v>1070.119614675765</v>
      </c>
      <c r="S353" s="44">
        <f t="shared" si="94"/>
        <v>15887.801863601748</v>
      </c>
      <c r="T353" s="7">
        <f t="shared" si="95"/>
        <v>27795.314666902988</v>
      </c>
      <c r="U353" s="7">
        <f t="shared" si="96"/>
        <v>27795.314666902988</v>
      </c>
      <c r="AB353" s="19"/>
      <c r="AC353" s="19"/>
    </row>
    <row r="354" spans="1:29" ht="13" thickBot="1" x14ac:dyDescent="0.3">
      <c r="A354" s="42">
        <v>56</v>
      </c>
      <c r="B354" s="4">
        <v>5628</v>
      </c>
      <c r="C354" s="9" t="s">
        <v>353</v>
      </c>
      <c r="D354" s="9">
        <v>32.820561681413899</v>
      </c>
      <c r="E354" s="8">
        <v>3.6862957189315</v>
      </c>
      <c r="F354" s="33">
        <v>891.98155215315796</v>
      </c>
      <c r="G354" s="8">
        <f t="shared" si="100"/>
        <v>36.506857400345396</v>
      </c>
      <c r="H354" s="8">
        <f t="shared" si="97"/>
        <v>89.198155215315808</v>
      </c>
      <c r="I354" s="9">
        <f t="shared" si="98"/>
        <v>365.06857400345393</v>
      </c>
      <c r="J354" s="4" t="str">
        <f t="shared" si="99"/>
        <v>Nei</v>
      </c>
      <c r="K354" s="4">
        <f t="shared" si="86"/>
        <v>1070</v>
      </c>
      <c r="L354" s="44">
        <f t="shared" si="87"/>
        <v>5585.9142508268487</v>
      </c>
      <c r="M354" s="44">
        <f t="shared" si="88"/>
        <v>11171.828501653697</v>
      </c>
      <c r="N354" s="44">
        <f t="shared" si="89"/>
        <v>74413.75278199403</v>
      </c>
      <c r="O354" s="44">
        <f t="shared" si="90"/>
        <v>40937.329614451315</v>
      </c>
      <c r="P354" s="44">
        <f t="shared" si="91"/>
        <v>11171.828501653697</v>
      </c>
      <c r="Q354" s="44">
        <f t="shared" si="92"/>
        <v>9023.3999436433696</v>
      </c>
      <c r="R354" s="44">
        <f t="shared" si="93"/>
        <v>15038.999906072284</v>
      </c>
      <c r="S354" s="44">
        <f t="shared" si="94"/>
        <v>223280.32068340047</v>
      </c>
      <c r="T354" s="7">
        <f t="shared" si="95"/>
        <v>390623.37418369571</v>
      </c>
      <c r="U354" s="7">
        <f t="shared" si="96"/>
        <v>390623.37418369571</v>
      </c>
      <c r="AB354" s="19"/>
      <c r="AC354" s="19"/>
    </row>
    <row r="355" spans="1:29" ht="13" thickBot="1" x14ac:dyDescent="0.3">
      <c r="A355" s="42">
        <v>56</v>
      </c>
      <c r="B355" s="4">
        <v>5630</v>
      </c>
      <c r="C355" s="9" t="s">
        <v>352</v>
      </c>
      <c r="D355" s="9">
        <v>1.0662959419842</v>
      </c>
      <c r="E355" s="8">
        <v>0.70247240138860401</v>
      </c>
      <c r="F355" s="33">
        <v>147.74840580395301</v>
      </c>
      <c r="G355" s="8">
        <f t="shared" si="100"/>
        <v>1.7687683433728041</v>
      </c>
      <c r="H355" s="8">
        <f t="shared" si="97"/>
        <v>14.774840580395301</v>
      </c>
      <c r="I355" s="9">
        <f t="shared" si="98"/>
        <v>17.68768343372804</v>
      </c>
      <c r="J355" s="4" t="str">
        <f t="shared" si="99"/>
        <v>Nei</v>
      </c>
      <c r="K355" s="4">
        <f t="shared" si="86"/>
        <v>1320</v>
      </c>
      <c r="L355" s="44">
        <f t="shared" si="87"/>
        <v>333.87271249505051</v>
      </c>
      <c r="M355" s="44">
        <f t="shared" si="88"/>
        <v>667.74542499010101</v>
      </c>
      <c r="N355" s="44">
        <f t="shared" si="89"/>
        <v>4447.7448762452532</v>
      </c>
      <c r="O355" s="44">
        <f t="shared" si="90"/>
        <v>2446.8433754882021</v>
      </c>
      <c r="P355" s="44">
        <f t="shared" si="91"/>
        <v>667.74542499010101</v>
      </c>
      <c r="Q355" s="44">
        <f t="shared" si="92"/>
        <v>539.33284326123533</v>
      </c>
      <c r="R355" s="44">
        <f t="shared" si="93"/>
        <v>898.88807210205903</v>
      </c>
      <c r="S355" s="44">
        <f t="shared" si="94"/>
        <v>13345.569402949011</v>
      </c>
      <c r="T355" s="7">
        <f t="shared" si="95"/>
        <v>23347.742132521013</v>
      </c>
      <c r="U355" s="7">
        <f t="shared" si="96"/>
        <v>23347.742132521013</v>
      </c>
      <c r="AB355" s="19"/>
      <c r="AC355" s="19"/>
    </row>
    <row r="356" spans="1:29" ht="13" thickBot="1" x14ac:dyDescent="0.3">
      <c r="A356" s="42">
        <v>56</v>
      </c>
      <c r="B356" s="4">
        <v>5632</v>
      </c>
      <c r="C356" s="9" t="s">
        <v>355</v>
      </c>
      <c r="D356" s="9">
        <v>0.28238778112651003</v>
      </c>
      <c r="E356" s="8">
        <v>1.29624106264671</v>
      </c>
      <c r="F356" s="33">
        <v>95.579677828750107</v>
      </c>
      <c r="G356" s="8">
        <f t="shared" si="100"/>
        <v>1.5786288437732201</v>
      </c>
      <c r="H356" s="8">
        <f t="shared" si="97"/>
        <v>9.5579677828750107</v>
      </c>
      <c r="I356" s="9">
        <f t="shared" si="98"/>
        <v>15.786288437732201</v>
      </c>
      <c r="J356" s="4" t="str">
        <f t="shared" si="99"/>
        <v>Nei</v>
      </c>
      <c r="K356" s="4">
        <f t="shared" si="86"/>
        <v>1320</v>
      </c>
      <c r="L356" s="44">
        <f t="shared" si="87"/>
        <v>297.98198055063307</v>
      </c>
      <c r="M356" s="44">
        <f t="shared" si="88"/>
        <v>595.96396110126614</v>
      </c>
      <c r="N356" s="44">
        <f t="shared" si="89"/>
        <v>3969.6200905521396</v>
      </c>
      <c r="O356" s="44">
        <f t="shared" si="90"/>
        <v>2183.8119973221219</v>
      </c>
      <c r="P356" s="44">
        <f t="shared" si="91"/>
        <v>595.96396110126614</v>
      </c>
      <c r="Q356" s="44">
        <f t="shared" si="92"/>
        <v>481.35550704333031</v>
      </c>
      <c r="R356" s="44">
        <f t="shared" si="93"/>
        <v>802.25917840555053</v>
      </c>
      <c r="S356" s="44">
        <f t="shared" si="94"/>
        <v>11910.944061730199</v>
      </c>
      <c r="T356" s="7">
        <f t="shared" si="95"/>
        <v>20837.900737806507</v>
      </c>
      <c r="U356" s="7">
        <f t="shared" si="96"/>
        <v>20837.900737806507</v>
      </c>
      <c r="AB356" s="19"/>
      <c r="AC356" s="19"/>
    </row>
    <row r="357" spans="1:29" ht="13" thickBot="1" x14ac:dyDescent="0.3">
      <c r="A357" s="42">
        <v>56</v>
      </c>
      <c r="B357" s="4">
        <v>5634</v>
      </c>
      <c r="C357" s="9" t="s">
        <v>326</v>
      </c>
      <c r="D357" s="9">
        <v>2.22233635715267</v>
      </c>
      <c r="E357" s="8">
        <v>1.34726931162309</v>
      </c>
      <c r="F357" s="33">
        <v>135.53974117068699</v>
      </c>
      <c r="G357" s="8">
        <f t="shared" si="100"/>
        <v>3.5696056687757602</v>
      </c>
      <c r="H357" s="8">
        <f t="shared" si="97"/>
        <v>13.5539741170687</v>
      </c>
      <c r="I357" s="9">
        <f t="shared" si="98"/>
        <v>35.696056687757604</v>
      </c>
      <c r="J357" s="4" t="str">
        <f t="shared" si="99"/>
        <v>Nei</v>
      </c>
      <c r="K357" s="4">
        <f t="shared" si="86"/>
        <v>1320</v>
      </c>
      <c r="L357" s="44">
        <f t="shared" si="87"/>
        <v>673.79876603811249</v>
      </c>
      <c r="M357" s="44">
        <f t="shared" si="88"/>
        <v>1347.597532076225</v>
      </c>
      <c r="N357" s="44">
        <f t="shared" si="89"/>
        <v>8976.1304147035262</v>
      </c>
      <c r="O357" s="44">
        <f t="shared" si="90"/>
        <v>4938.0496979576365</v>
      </c>
      <c r="P357" s="44">
        <f t="shared" si="91"/>
        <v>1347.597532076225</v>
      </c>
      <c r="Q357" s="44">
        <f t="shared" si="92"/>
        <v>1088.4441605231048</v>
      </c>
      <c r="R357" s="44">
        <f t="shared" si="93"/>
        <v>1814.0736008718413</v>
      </c>
      <c r="S357" s="44">
        <f t="shared" si="94"/>
        <v>26933.103123593366</v>
      </c>
      <c r="T357" s="7">
        <f t="shared" si="95"/>
        <v>47118.794827840036</v>
      </c>
      <c r="U357" s="7">
        <f t="shared" si="96"/>
        <v>47118.794827840036</v>
      </c>
      <c r="AB357" s="19"/>
      <c r="AC357" s="19"/>
    </row>
    <row r="358" spans="1:29" ht="13" thickBot="1" x14ac:dyDescent="0.3">
      <c r="A358" s="42">
        <v>56</v>
      </c>
      <c r="B358" s="4">
        <v>5636</v>
      </c>
      <c r="C358" s="9" t="s">
        <v>354</v>
      </c>
      <c r="D358" s="9">
        <v>7.8578153747359103</v>
      </c>
      <c r="E358" s="8">
        <v>1.1155346892248199</v>
      </c>
      <c r="F358" s="33">
        <v>356.24606998400799</v>
      </c>
      <c r="G358" s="8">
        <f t="shared" si="100"/>
        <v>8.97335006396073</v>
      </c>
      <c r="H358" s="8">
        <f t="shared" si="97"/>
        <v>35.6246069984008</v>
      </c>
      <c r="I358" s="9">
        <f t="shared" si="98"/>
        <v>89.7335006396073</v>
      </c>
      <c r="J358" s="4" t="str">
        <f t="shared" si="99"/>
        <v>Nei</v>
      </c>
      <c r="K358" s="4">
        <f t="shared" si="86"/>
        <v>1320</v>
      </c>
      <c r="L358" s="44">
        <f t="shared" si="87"/>
        <v>1693.8095580732274</v>
      </c>
      <c r="M358" s="44">
        <f t="shared" si="88"/>
        <v>3387.6191161464549</v>
      </c>
      <c r="N358" s="44">
        <f t="shared" si="89"/>
        <v>22564.386070835651</v>
      </c>
      <c r="O358" s="44">
        <f t="shared" si="90"/>
        <v>12413.373544480715</v>
      </c>
      <c r="P358" s="44">
        <f t="shared" si="91"/>
        <v>3387.6191161464549</v>
      </c>
      <c r="Q358" s="44">
        <f t="shared" si="92"/>
        <v>2736.1539015029057</v>
      </c>
      <c r="R358" s="44">
        <f t="shared" si="93"/>
        <v>4560.2565025048425</v>
      </c>
      <c r="S358" s="44">
        <f t="shared" si="94"/>
        <v>67705.003034591384</v>
      </c>
      <c r="T358" s="7">
        <f t="shared" si="95"/>
        <v>118448.22084428163</v>
      </c>
      <c r="U358" s="7">
        <f t="shared" si="96"/>
        <v>118448.22084428163</v>
      </c>
      <c r="AB358" s="19"/>
      <c r="AC358" s="19"/>
    </row>
    <row r="359" spans="1:29" x14ac:dyDescent="0.25">
      <c r="D359" s="19"/>
      <c r="E359" s="19"/>
      <c r="F359" s="19"/>
      <c r="G359" s="18"/>
      <c r="H359"/>
      <c r="I359" s="19"/>
      <c r="J359"/>
      <c r="K359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AB359" s="19"/>
      <c r="AC359" s="19"/>
    </row>
    <row r="360" spans="1:29" x14ac:dyDescent="0.25">
      <c r="B360" s="39" t="s">
        <v>358</v>
      </c>
      <c r="D360" s="19"/>
      <c r="E360" s="19"/>
      <c r="F360" s="22"/>
      <c r="G360" s="18"/>
      <c r="H360"/>
      <c r="I360" s="19"/>
      <c r="J360"/>
      <c r="K36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W360" s="20"/>
      <c r="AB360" s="19"/>
      <c r="AC360" s="19"/>
    </row>
    <row r="361" spans="1:29" x14ac:dyDescent="0.25">
      <c r="B361" s="39" t="s">
        <v>359</v>
      </c>
      <c r="D361" s="19"/>
      <c r="E361" s="19"/>
      <c r="F361" s="22"/>
      <c r="G361" s="18"/>
      <c r="H361"/>
      <c r="I361" s="19"/>
      <c r="J361"/>
      <c r="K361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AB361" s="19"/>
      <c r="AC361" s="19"/>
    </row>
    <row r="362" spans="1:29" x14ac:dyDescent="0.25">
      <c r="D362" s="19"/>
      <c r="E362" s="19"/>
      <c r="F362" s="22"/>
      <c r="G362" s="18"/>
      <c r="H362"/>
      <c r="I362" s="19"/>
      <c r="J362"/>
      <c r="K362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AB362" s="19"/>
      <c r="AC362" s="19"/>
    </row>
    <row r="363" spans="1:29" x14ac:dyDescent="0.25">
      <c r="D363" s="19"/>
      <c r="E363" s="19"/>
      <c r="F363" s="22"/>
      <c r="G363" s="18"/>
      <c r="H363"/>
      <c r="I363" s="19"/>
      <c r="J363"/>
      <c r="K363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AB363" s="19"/>
      <c r="AC363" s="19"/>
    </row>
    <row r="364" spans="1:29" x14ac:dyDescent="0.25">
      <c r="D364" s="19"/>
      <c r="E364" s="19"/>
      <c r="F364" s="22"/>
      <c r="G364" s="18"/>
      <c r="H364"/>
      <c r="I364" s="19"/>
      <c r="J364"/>
      <c r="K364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AB364" s="19"/>
      <c r="AC364" s="19"/>
    </row>
    <row r="365" spans="1:29" x14ac:dyDescent="0.25">
      <c r="D365" s="19"/>
      <c r="E365" s="19"/>
      <c r="F365" s="22"/>
      <c r="G365" s="18"/>
      <c r="H365"/>
      <c r="I365" s="19"/>
      <c r="J365"/>
      <c r="K365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AB365" s="19"/>
      <c r="AC365" s="19"/>
    </row>
    <row r="366" spans="1:29" x14ac:dyDescent="0.25">
      <c r="D366" s="19"/>
      <c r="E366" s="19"/>
      <c r="F366" s="22"/>
      <c r="G366" s="18"/>
      <c r="H366"/>
      <c r="I366" s="19"/>
      <c r="J366"/>
      <c r="K366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AB366" s="19"/>
      <c r="AC366" s="19"/>
    </row>
    <row r="367" spans="1:29" x14ac:dyDescent="0.25">
      <c r="D367" s="19"/>
      <c r="E367" s="19"/>
      <c r="F367" s="22"/>
      <c r="G367" s="18"/>
      <c r="H367"/>
      <c r="I367" s="19"/>
      <c r="J367"/>
      <c r="K367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AB367" s="19"/>
      <c r="AC367" s="19"/>
    </row>
    <row r="368" spans="1:29" x14ac:dyDescent="0.25">
      <c r="D368" s="19"/>
      <c r="E368" s="19"/>
      <c r="F368" s="22"/>
      <c r="G368" s="18"/>
      <c r="H368"/>
      <c r="I368" s="19"/>
      <c r="J368"/>
      <c r="K368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AB368" s="19"/>
      <c r="AC368" s="19"/>
    </row>
    <row r="369" spans="4:29" x14ac:dyDescent="0.25">
      <c r="D369" s="19"/>
      <c r="E369" s="19"/>
      <c r="F369" s="22"/>
      <c r="G369" s="18"/>
      <c r="H369"/>
      <c r="I369" s="19"/>
      <c r="J369"/>
      <c r="K369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AB369" s="19"/>
      <c r="AC369" s="19"/>
    </row>
    <row r="370" spans="4:29" x14ac:dyDescent="0.25">
      <c r="D370" s="19"/>
      <c r="E370" s="19"/>
      <c r="F370" s="22"/>
      <c r="G370" s="18"/>
      <c r="H370"/>
      <c r="I370" s="19"/>
      <c r="J370"/>
      <c r="K37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AB370" s="19"/>
      <c r="AC370" s="19"/>
    </row>
    <row r="371" spans="4:29" x14ac:dyDescent="0.25">
      <c r="D371" s="19"/>
      <c r="E371" s="19"/>
      <c r="F371" s="22"/>
      <c r="G371" s="18"/>
      <c r="H371"/>
      <c r="I371" s="19"/>
      <c r="J371"/>
      <c r="K371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AB371" s="19"/>
      <c r="AC371" s="19"/>
    </row>
    <row r="372" spans="4:29" x14ac:dyDescent="0.25">
      <c r="D372" s="19"/>
      <c r="E372" s="19"/>
      <c r="F372" s="22"/>
      <c r="G372" s="18"/>
      <c r="H372"/>
      <c r="I372" s="19"/>
      <c r="J372"/>
      <c r="K372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AB372" s="19"/>
      <c r="AC372" s="19"/>
    </row>
    <row r="373" spans="4:29" x14ac:dyDescent="0.25">
      <c r="D373" s="19"/>
      <c r="E373" s="19"/>
      <c r="F373" s="22"/>
      <c r="G373" s="18"/>
      <c r="H373"/>
      <c r="I373" s="19"/>
      <c r="J373"/>
      <c r="K373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AB373" s="19"/>
      <c r="AC373" s="19"/>
    </row>
    <row r="374" spans="4:29" x14ac:dyDescent="0.25">
      <c r="D374" s="19"/>
      <c r="E374" s="19"/>
      <c r="F374" s="22"/>
      <c r="G374" s="18"/>
      <c r="H374"/>
      <c r="I374" s="19"/>
      <c r="J374"/>
      <c r="K374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AB374" s="19"/>
      <c r="AC374" s="19"/>
    </row>
    <row r="375" spans="4:29" x14ac:dyDescent="0.25">
      <c r="D375" s="19"/>
      <c r="E375" s="19"/>
      <c r="F375" s="22"/>
      <c r="G375" s="18"/>
      <c r="H375"/>
      <c r="I375" s="19"/>
      <c r="J375"/>
      <c r="K375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AB375" s="19"/>
      <c r="AC375" s="19"/>
    </row>
    <row r="376" spans="4:29" x14ac:dyDescent="0.25">
      <c r="D376" s="19"/>
      <c r="E376" s="19"/>
      <c r="F376" s="22"/>
      <c r="G376" s="18"/>
      <c r="H376"/>
      <c r="I376" s="19"/>
      <c r="J376"/>
      <c r="K376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AB376" s="19"/>
      <c r="AC376" s="19"/>
    </row>
    <row r="377" spans="4:29" x14ac:dyDescent="0.25">
      <c r="D377" s="19"/>
      <c r="E377" s="19"/>
      <c r="F377" s="22"/>
      <c r="G377" s="18"/>
      <c r="H377"/>
      <c r="I377" s="19"/>
      <c r="J377"/>
      <c r="K377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AB377" s="19"/>
      <c r="AC377" s="19"/>
    </row>
    <row r="378" spans="4:29" x14ac:dyDescent="0.25">
      <c r="D378" s="19"/>
      <c r="E378" s="19"/>
      <c r="F378" s="22"/>
      <c r="G378" s="18"/>
      <c r="H378"/>
      <c r="I378" s="19"/>
      <c r="J378"/>
      <c r="K378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AB378" s="19"/>
      <c r="AC378" s="19"/>
    </row>
    <row r="379" spans="4:29" x14ac:dyDescent="0.25">
      <c r="D379" s="19"/>
      <c r="E379" s="19"/>
      <c r="F379" s="22"/>
      <c r="G379" s="18"/>
      <c r="H379"/>
      <c r="I379" s="19"/>
      <c r="J379"/>
      <c r="K379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AB379" s="19"/>
      <c r="AC379" s="19"/>
    </row>
    <row r="380" spans="4:29" x14ac:dyDescent="0.25">
      <c r="D380" s="19"/>
      <c r="E380" s="19"/>
      <c r="F380" s="22"/>
      <c r="G380" s="18"/>
      <c r="H380"/>
      <c r="I380" s="19"/>
      <c r="J380"/>
      <c r="K38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AB380" s="19"/>
      <c r="AC380" s="19"/>
    </row>
    <row r="381" spans="4:29" x14ac:dyDescent="0.25">
      <c r="D381" s="19"/>
      <c r="E381" s="19"/>
      <c r="F381" s="22"/>
      <c r="G381" s="18"/>
      <c r="H381"/>
      <c r="I381" s="19"/>
      <c r="J381"/>
      <c r="K381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AB381" s="19"/>
      <c r="AC381" s="19"/>
    </row>
    <row r="382" spans="4:29" x14ac:dyDescent="0.25">
      <c r="D382" s="19"/>
      <c r="E382" s="19"/>
      <c r="F382" s="22"/>
      <c r="G382" s="18"/>
      <c r="H382"/>
      <c r="I382" s="19"/>
      <c r="J382"/>
      <c r="K382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AB382" s="19"/>
      <c r="AC382" s="19"/>
    </row>
    <row r="383" spans="4:29" x14ac:dyDescent="0.25">
      <c r="D383" s="19"/>
      <c r="E383" s="19"/>
      <c r="F383" s="22"/>
      <c r="G383" s="18"/>
      <c r="H383"/>
      <c r="I383" s="19"/>
      <c r="J383"/>
      <c r="K383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AB383" s="19"/>
      <c r="AC383" s="19"/>
    </row>
    <row r="384" spans="4:29" x14ac:dyDescent="0.25">
      <c r="D384" s="19"/>
      <c r="E384" s="19"/>
      <c r="F384" s="22"/>
      <c r="G384" s="18"/>
      <c r="H384"/>
      <c r="I384" s="19"/>
      <c r="J384"/>
      <c r="K384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AB384" s="19"/>
      <c r="AC384" s="19"/>
    </row>
    <row r="385" spans="1:43" x14ac:dyDescent="0.25">
      <c r="D385" s="19"/>
      <c r="E385" s="19"/>
      <c r="F385" s="22"/>
      <c r="G385" s="18"/>
      <c r="H385"/>
      <c r="I385" s="19"/>
      <c r="J385"/>
      <c r="K385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AB385" s="19"/>
      <c r="AC385" s="19"/>
    </row>
    <row r="386" spans="1:43" x14ac:dyDescent="0.25">
      <c r="D386" s="19"/>
      <c r="E386" s="19"/>
      <c r="F386" s="22"/>
      <c r="G386" s="18"/>
      <c r="H386"/>
      <c r="I386" s="19"/>
      <c r="J386"/>
      <c r="K386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AB386" s="19"/>
      <c r="AC386" s="19"/>
    </row>
    <row r="387" spans="1:43" x14ac:dyDescent="0.25">
      <c r="D387" s="19"/>
      <c r="E387" s="19"/>
      <c r="F387" s="22"/>
      <c r="G387" s="18"/>
      <c r="H387"/>
      <c r="I387" s="19"/>
      <c r="J387"/>
      <c r="K387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AB387" s="19"/>
      <c r="AC387" s="19"/>
    </row>
    <row r="388" spans="1:43" x14ac:dyDescent="0.25">
      <c r="D388" s="19"/>
      <c r="E388" s="19"/>
      <c r="F388" s="22"/>
      <c r="G388" s="18"/>
      <c r="H388"/>
      <c r="I388" s="19"/>
      <c r="J388"/>
      <c r="K388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AB388" s="19"/>
      <c r="AC388" s="19"/>
    </row>
    <row r="389" spans="1:43" s="15" customFormat="1" ht="13" thickBot="1" x14ac:dyDescent="0.3">
      <c r="A389" s="2"/>
      <c r="B389" s="3"/>
      <c r="C389" s="3"/>
      <c r="D389" s="19"/>
      <c r="E389" s="19"/>
      <c r="F389" s="22"/>
      <c r="G389" s="18"/>
      <c r="H389"/>
      <c r="I389" s="19"/>
      <c r="J389"/>
      <c r="K389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/>
      <c r="W389" s="19"/>
      <c r="X389" s="19"/>
      <c r="Y389" s="24"/>
      <c r="Z389"/>
      <c r="AA389"/>
      <c r="AB389" s="19"/>
      <c r="AC389" s="1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:43" x14ac:dyDescent="0.25">
      <c r="D390" s="19"/>
      <c r="E390" s="19"/>
      <c r="F390" s="22"/>
      <c r="G390" s="18"/>
      <c r="H390"/>
      <c r="I390" s="19"/>
      <c r="J390"/>
      <c r="K39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AB390" s="19"/>
      <c r="AC390" s="19"/>
    </row>
    <row r="391" spans="1:43" x14ac:dyDescent="0.25">
      <c r="D391" s="19"/>
      <c r="E391" s="19"/>
      <c r="F391" s="22"/>
      <c r="G391" s="18"/>
      <c r="H391"/>
      <c r="I391" s="19"/>
      <c r="J391"/>
      <c r="K391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AB391" s="19"/>
      <c r="AC391" s="19"/>
    </row>
    <row r="392" spans="1:43" x14ac:dyDescent="0.25">
      <c r="D392" s="19"/>
      <c r="E392" s="19"/>
      <c r="F392" s="22"/>
      <c r="G392" s="18"/>
      <c r="H392"/>
      <c r="I392" s="19"/>
      <c r="J392"/>
      <c r="K392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AB392" s="19"/>
      <c r="AC392" s="19"/>
    </row>
    <row r="393" spans="1:43" x14ac:dyDescent="0.25">
      <c r="D393" s="19"/>
      <c r="E393" s="19"/>
      <c r="F393" s="22"/>
      <c r="G393" s="18"/>
      <c r="H393"/>
      <c r="I393" s="19"/>
      <c r="J393"/>
      <c r="K393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AB393" s="19"/>
      <c r="AC393" s="19"/>
    </row>
    <row r="394" spans="1:43" x14ac:dyDescent="0.25">
      <c r="D394" s="19"/>
      <c r="E394" s="19"/>
      <c r="F394" s="22"/>
      <c r="G394" s="18"/>
      <c r="H394"/>
      <c r="I394" s="19"/>
      <c r="J394"/>
      <c r="K394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AB394" s="19"/>
      <c r="AC394" s="19"/>
    </row>
    <row r="395" spans="1:43" x14ac:dyDescent="0.25">
      <c r="D395" s="19"/>
      <c r="E395" s="19"/>
      <c r="F395" s="22"/>
      <c r="G395" s="18"/>
      <c r="H395"/>
      <c r="I395" s="19"/>
      <c r="J395"/>
      <c r="K395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AB395" s="19"/>
      <c r="AC395" s="19"/>
    </row>
    <row r="396" spans="1:43" x14ac:dyDescent="0.25">
      <c r="D396" s="19"/>
      <c r="E396" s="19"/>
      <c r="F396" s="22"/>
      <c r="G396" s="18"/>
      <c r="H396"/>
      <c r="I396" s="19"/>
      <c r="J396"/>
      <c r="K396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AB396" s="19"/>
      <c r="AC396" s="19"/>
    </row>
    <row r="397" spans="1:43" x14ac:dyDescent="0.25">
      <c r="D397" s="19"/>
      <c r="E397" s="19"/>
      <c r="F397" s="22"/>
      <c r="G397" s="18"/>
      <c r="H397"/>
      <c r="I397" s="19"/>
      <c r="J397"/>
      <c r="K397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AB397" s="19"/>
      <c r="AC397" s="19"/>
    </row>
    <row r="398" spans="1:43" x14ac:dyDescent="0.25">
      <c r="D398" s="19"/>
      <c r="E398" s="19"/>
      <c r="F398" s="22"/>
      <c r="G398" s="18"/>
      <c r="H398"/>
      <c r="I398" s="19"/>
      <c r="J398"/>
      <c r="K398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AB398" s="19"/>
      <c r="AC398" s="19"/>
    </row>
    <row r="399" spans="1:43" x14ac:dyDescent="0.25">
      <c r="D399" s="19"/>
      <c r="E399" s="19"/>
      <c r="F399" s="22"/>
      <c r="G399" s="18"/>
      <c r="H399"/>
      <c r="I399" s="19"/>
      <c r="J399"/>
      <c r="K399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AB399" s="19"/>
      <c r="AC399" s="19"/>
    </row>
    <row r="400" spans="1:43" x14ac:dyDescent="0.25">
      <c r="D400" s="19"/>
      <c r="E400" s="19"/>
      <c r="F400" s="22"/>
      <c r="G400" s="18"/>
      <c r="H400"/>
      <c r="I400" s="19"/>
      <c r="J400"/>
      <c r="K40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AB400" s="19"/>
      <c r="AC400" s="19"/>
    </row>
    <row r="401" spans="1:37" x14ac:dyDescent="0.25">
      <c r="D401" s="19"/>
      <c r="E401" s="19"/>
      <c r="F401" s="22"/>
      <c r="G401" s="18"/>
      <c r="H401"/>
      <c r="I401" s="19"/>
      <c r="J401"/>
      <c r="K401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AB401" s="19"/>
      <c r="AC401" s="19"/>
    </row>
    <row r="402" spans="1:37" x14ac:dyDescent="0.25">
      <c r="D402" s="19"/>
      <c r="E402" s="19"/>
      <c r="F402" s="22"/>
      <c r="G402" s="18"/>
      <c r="H402"/>
      <c r="I402" s="19"/>
      <c r="J402"/>
      <c r="K402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AB402" s="19"/>
      <c r="AC402" s="19"/>
    </row>
    <row r="403" spans="1:37" x14ac:dyDescent="0.25">
      <c r="D403" s="19"/>
      <c r="E403" s="19"/>
      <c r="F403" s="22"/>
      <c r="G403" s="18"/>
      <c r="H403"/>
      <c r="I403" s="19"/>
      <c r="J403"/>
      <c r="K403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Y403" s="19"/>
      <c r="Z403" s="19"/>
      <c r="AB403" s="19"/>
      <c r="AC403" s="19"/>
    </row>
    <row r="404" spans="1:37" x14ac:dyDescent="0.25">
      <c r="D404" s="19"/>
      <c r="E404" s="19"/>
      <c r="F404" s="22"/>
      <c r="G404" s="18"/>
      <c r="H404"/>
      <c r="I404" s="19"/>
      <c r="J404"/>
      <c r="K404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Y404" s="19"/>
      <c r="Z404" s="19"/>
      <c r="AB404" s="19"/>
      <c r="AC404" s="19"/>
    </row>
    <row r="405" spans="1:37" x14ac:dyDescent="0.25">
      <c r="D405" s="19"/>
      <c r="E405" s="19"/>
      <c r="F405" s="22"/>
      <c r="G405" s="18"/>
      <c r="H405"/>
      <c r="I405" s="19"/>
      <c r="J405"/>
      <c r="K405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AB405" s="19"/>
      <c r="AC405" s="19"/>
    </row>
    <row r="406" spans="1:37" x14ac:dyDescent="0.25">
      <c r="D406" s="19"/>
      <c r="E406" s="19"/>
      <c r="F406" s="22"/>
      <c r="G406" s="18"/>
      <c r="H406"/>
      <c r="I406" s="19"/>
      <c r="J406"/>
      <c r="K406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AB406" s="19"/>
      <c r="AC406" s="19"/>
    </row>
    <row r="407" spans="1:37" x14ac:dyDescent="0.25">
      <c r="D407" s="19"/>
      <c r="E407" s="19"/>
      <c r="F407" s="22"/>
      <c r="G407" s="18"/>
      <c r="H407"/>
      <c r="I407" s="19"/>
      <c r="J407"/>
      <c r="K407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AB407" s="19"/>
      <c r="AC407" s="19"/>
    </row>
    <row r="408" spans="1:37" x14ac:dyDescent="0.25">
      <c r="D408" s="19"/>
      <c r="E408" s="19"/>
      <c r="F408" s="22"/>
      <c r="G408" s="18"/>
      <c r="H408"/>
      <c r="I408" s="19"/>
      <c r="J408"/>
      <c r="K408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Y408" s="19"/>
      <c r="Z408" s="19"/>
      <c r="AB408" s="19"/>
      <c r="AC408" s="19"/>
    </row>
    <row r="409" spans="1:37" x14ac:dyDescent="0.25">
      <c r="D409" s="19"/>
      <c r="E409" s="19"/>
      <c r="F409" s="22"/>
      <c r="G409" s="18"/>
      <c r="H409"/>
      <c r="I409" s="19"/>
      <c r="J409"/>
      <c r="K409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AB409" s="19"/>
      <c r="AC409" s="19"/>
    </row>
    <row r="410" spans="1:37" s="15" customFormat="1" ht="13" thickBot="1" x14ac:dyDescent="0.3">
      <c r="A410" s="2"/>
      <c r="B410" s="3"/>
      <c r="C410" s="3"/>
      <c r="D410" s="19"/>
      <c r="E410" s="19"/>
      <c r="F410" s="22"/>
      <c r="G410" s="18"/>
      <c r="H410"/>
      <c r="I410" s="19"/>
      <c r="J410"/>
      <c r="K41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/>
      <c r="W410" s="19"/>
      <c r="X410" s="19"/>
      <c r="Y410" s="24"/>
      <c r="Z410"/>
      <c r="AA410"/>
      <c r="AB410" s="19"/>
      <c r="AC410" s="19"/>
      <c r="AD410"/>
      <c r="AE410"/>
      <c r="AF410"/>
      <c r="AG410"/>
      <c r="AH410"/>
      <c r="AI410"/>
      <c r="AJ410"/>
      <c r="AK410"/>
    </row>
    <row r="411" spans="1:37" x14ac:dyDescent="0.25">
      <c r="D411" s="19"/>
      <c r="E411" s="19"/>
      <c r="F411" s="22"/>
      <c r="G411" s="18"/>
      <c r="H411"/>
      <c r="I411" s="19"/>
      <c r="J411"/>
      <c r="K411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AB411" s="19"/>
      <c r="AC411" s="19"/>
    </row>
    <row r="412" spans="1:37" x14ac:dyDescent="0.25">
      <c r="D412" s="19"/>
      <c r="E412" s="19"/>
      <c r="F412" s="22"/>
      <c r="G412" s="18"/>
      <c r="H412"/>
      <c r="I412" s="19"/>
      <c r="J412"/>
      <c r="K412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AB412" s="19"/>
      <c r="AC412" s="19"/>
    </row>
    <row r="413" spans="1:37" x14ac:dyDescent="0.25">
      <c r="D413" s="19"/>
      <c r="E413" s="19"/>
      <c r="F413" s="22"/>
      <c r="G413" s="18"/>
      <c r="H413"/>
      <c r="I413" s="19"/>
      <c r="J413"/>
      <c r="K413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AB413" s="19"/>
      <c r="AC413" s="19"/>
    </row>
    <row r="414" spans="1:37" x14ac:dyDescent="0.25">
      <c r="D414" s="19"/>
      <c r="E414" s="19"/>
      <c r="F414" s="22"/>
      <c r="G414" s="18"/>
      <c r="H414"/>
      <c r="I414" s="19"/>
      <c r="J414"/>
      <c r="K414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AB414" s="19"/>
      <c r="AC414" s="19"/>
    </row>
    <row r="415" spans="1:37" x14ac:dyDescent="0.25">
      <c r="D415" s="19"/>
      <c r="E415" s="19"/>
      <c r="F415" s="22"/>
      <c r="G415" s="18"/>
      <c r="H415"/>
      <c r="I415" s="19"/>
      <c r="J415"/>
      <c r="K415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AB415" s="19"/>
      <c r="AC415" s="19"/>
    </row>
    <row r="416" spans="1:37" x14ac:dyDescent="0.25">
      <c r="D416" s="19"/>
      <c r="E416" s="19"/>
      <c r="F416" s="22"/>
      <c r="G416" s="18"/>
      <c r="H416"/>
      <c r="I416" s="19"/>
      <c r="J416"/>
      <c r="K416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AB416" s="19"/>
      <c r="AC416" s="19"/>
    </row>
    <row r="417" spans="4:30" x14ac:dyDescent="0.25">
      <c r="D417" s="19"/>
      <c r="E417" s="19"/>
      <c r="F417" s="22"/>
      <c r="G417" s="18"/>
      <c r="H417"/>
      <c r="I417" s="19"/>
      <c r="J417"/>
      <c r="K417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AB417" s="19"/>
      <c r="AC417" s="19"/>
    </row>
    <row r="418" spans="4:30" x14ac:dyDescent="0.25">
      <c r="D418" s="19"/>
      <c r="E418" s="19"/>
      <c r="F418" s="22"/>
      <c r="G418" s="18"/>
      <c r="H418"/>
      <c r="I418" s="19"/>
      <c r="J418"/>
      <c r="K418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AB418" s="19"/>
      <c r="AC418" s="19"/>
    </row>
    <row r="419" spans="4:30" x14ac:dyDescent="0.25">
      <c r="D419" s="19"/>
      <c r="E419" s="19"/>
      <c r="F419" s="22"/>
      <c r="G419" s="18"/>
      <c r="H419"/>
      <c r="I419" s="19"/>
      <c r="J419"/>
      <c r="K419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AB419" s="19"/>
      <c r="AC419" s="19"/>
    </row>
    <row r="420" spans="4:30" x14ac:dyDescent="0.25">
      <c r="D420" s="19"/>
      <c r="E420" s="19"/>
      <c r="F420" s="22"/>
      <c r="G420" s="18"/>
      <c r="H420"/>
      <c r="I420" s="19"/>
      <c r="J420"/>
      <c r="K4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AB420" s="19"/>
      <c r="AC420" s="19"/>
    </row>
    <row r="421" spans="4:30" x14ac:dyDescent="0.25">
      <c r="D421" s="19"/>
      <c r="E421" s="19"/>
      <c r="F421" s="22"/>
      <c r="G421" s="18"/>
      <c r="H421"/>
      <c r="I421" s="19"/>
      <c r="J421"/>
      <c r="K421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AB421" s="19"/>
      <c r="AC421" s="19"/>
    </row>
    <row r="422" spans="4:30" x14ac:dyDescent="0.25">
      <c r="D422" s="19"/>
      <c r="E422" s="19"/>
      <c r="F422" s="22"/>
      <c r="G422" s="18"/>
      <c r="H422"/>
      <c r="I422" s="19"/>
      <c r="J422"/>
      <c r="K422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AB422" s="19"/>
      <c r="AC422" s="19"/>
    </row>
    <row r="423" spans="4:30" x14ac:dyDescent="0.25">
      <c r="D423" s="19"/>
      <c r="E423" s="19"/>
      <c r="F423" s="22"/>
      <c r="G423" s="18"/>
      <c r="H423"/>
      <c r="I423" s="19"/>
      <c r="J423"/>
      <c r="K423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AB423" s="19"/>
      <c r="AC423" s="19"/>
    </row>
    <row r="424" spans="4:30" x14ac:dyDescent="0.25">
      <c r="D424" s="19"/>
      <c r="E424" s="19"/>
      <c r="F424" s="22"/>
      <c r="G424" s="18"/>
      <c r="H424"/>
      <c r="I424" s="19"/>
      <c r="J424"/>
      <c r="K424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AB424" s="19"/>
      <c r="AC424" s="19"/>
    </row>
    <row r="425" spans="4:30" x14ac:dyDescent="0.25">
      <c r="D425" s="19"/>
      <c r="E425" s="19"/>
      <c r="F425" s="22"/>
      <c r="G425" s="18"/>
      <c r="H425"/>
      <c r="I425" s="19"/>
      <c r="J425"/>
      <c r="K425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AB425" s="19"/>
      <c r="AC425" s="19"/>
      <c r="AD425" s="19"/>
    </row>
    <row r="426" spans="4:30" x14ac:dyDescent="0.25">
      <c r="D426" s="19"/>
      <c r="E426" s="19"/>
      <c r="F426" s="22"/>
      <c r="G426" s="18"/>
      <c r="H426"/>
      <c r="I426" s="19"/>
      <c r="J426"/>
      <c r="K426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AB426" s="19"/>
      <c r="AC426" s="19"/>
    </row>
    <row r="427" spans="4:30" x14ac:dyDescent="0.25">
      <c r="D427" s="19"/>
      <c r="E427" s="19"/>
      <c r="F427" s="22"/>
      <c r="G427" s="18"/>
      <c r="H427"/>
      <c r="I427" s="19"/>
      <c r="J427"/>
      <c r="K427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AB427" s="19"/>
      <c r="AC427" s="19"/>
    </row>
    <row r="428" spans="4:30" x14ac:dyDescent="0.25">
      <c r="D428" s="19"/>
      <c r="E428" s="19"/>
      <c r="F428" s="22"/>
      <c r="G428" s="18"/>
      <c r="H428"/>
      <c r="I428" s="19"/>
      <c r="J428"/>
      <c r="K428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AB428" s="19"/>
      <c r="AC428" s="19"/>
    </row>
    <row r="429" spans="4:30" x14ac:dyDescent="0.25">
      <c r="D429" s="19"/>
      <c r="E429" s="19"/>
      <c r="F429" s="22"/>
      <c r="G429" s="18"/>
      <c r="H429"/>
      <c r="I429" s="19"/>
      <c r="J429"/>
      <c r="K429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AB429" s="19"/>
      <c r="AC429" s="19"/>
    </row>
    <row r="430" spans="4:30" x14ac:dyDescent="0.25">
      <c r="D430" s="19"/>
      <c r="E430" s="19"/>
      <c r="F430" s="22"/>
      <c r="G430" s="18"/>
      <c r="H430"/>
      <c r="I430" s="19"/>
      <c r="J430"/>
      <c r="K43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AB430" s="19"/>
      <c r="AC430" s="19"/>
    </row>
    <row r="431" spans="4:30" x14ac:dyDescent="0.25">
      <c r="D431" s="19"/>
      <c r="E431" s="19"/>
      <c r="F431" s="22"/>
      <c r="G431" s="18"/>
      <c r="H431"/>
      <c r="I431" s="19"/>
      <c r="J431"/>
      <c r="K431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AB431" s="19"/>
      <c r="AC431" s="19"/>
    </row>
    <row r="432" spans="4:30" x14ac:dyDescent="0.25">
      <c r="D432" s="19"/>
      <c r="E432" s="19"/>
      <c r="F432" s="22"/>
      <c r="G432" s="18"/>
      <c r="H432"/>
      <c r="I432" s="19"/>
      <c r="J432"/>
      <c r="K432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AB432" s="19"/>
      <c r="AC432" s="19"/>
    </row>
    <row r="433" spans="4:29" x14ac:dyDescent="0.25">
      <c r="D433" s="19"/>
      <c r="E433" s="19"/>
      <c r="F433" s="22"/>
      <c r="G433" s="18"/>
      <c r="H433"/>
      <c r="I433" s="19"/>
      <c r="J433"/>
      <c r="K433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AB433" s="19"/>
      <c r="AC433" s="19"/>
    </row>
    <row r="434" spans="4:29" x14ac:dyDescent="0.25">
      <c r="D434" s="19"/>
      <c r="E434" s="19"/>
      <c r="F434" s="22"/>
      <c r="G434" s="18"/>
      <c r="H434"/>
      <c r="I434" s="19"/>
      <c r="J434"/>
      <c r="K434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AB434" s="19"/>
      <c r="AC434" s="19"/>
    </row>
    <row r="435" spans="4:29" x14ac:dyDescent="0.25">
      <c r="D435" s="19"/>
      <c r="E435" s="19"/>
      <c r="F435" s="22"/>
      <c r="G435" s="18"/>
      <c r="H435"/>
      <c r="I435" s="19"/>
      <c r="J435"/>
      <c r="K435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AB435" s="19"/>
      <c r="AC435" s="19"/>
    </row>
    <row r="436" spans="4:29" x14ac:dyDescent="0.25">
      <c r="D436" s="19"/>
      <c r="E436" s="19"/>
      <c r="F436" s="22"/>
      <c r="G436" s="18"/>
      <c r="H436"/>
      <c r="I436" s="19"/>
      <c r="J436"/>
      <c r="K436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AB436" s="19"/>
      <c r="AC436" s="19"/>
    </row>
    <row r="437" spans="4:29" x14ac:dyDescent="0.25">
      <c r="D437" s="19"/>
      <c r="E437" s="19"/>
      <c r="F437" s="22"/>
      <c r="G437" s="18"/>
      <c r="H437"/>
      <c r="I437" s="19"/>
      <c r="J437"/>
      <c r="K437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AB437" s="19"/>
      <c r="AC437" s="19"/>
    </row>
    <row r="438" spans="4:29" x14ac:dyDescent="0.25">
      <c r="D438" s="19"/>
      <c r="E438" s="19"/>
      <c r="F438" s="22"/>
      <c r="G438" s="18"/>
      <c r="H438"/>
      <c r="I438" s="19"/>
      <c r="J438"/>
      <c r="K438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AB438" s="19"/>
      <c r="AC438" s="19"/>
    </row>
    <row r="439" spans="4:29" x14ac:dyDescent="0.25">
      <c r="D439" s="19"/>
      <c r="E439" s="19"/>
      <c r="F439" s="22"/>
      <c r="G439" s="18"/>
      <c r="H439"/>
      <c r="I439" s="19"/>
      <c r="J439"/>
      <c r="K439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AB439" s="19"/>
      <c r="AC439" s="19"/>
    </row>
    <row r="440" spans="4:29" x14ac:dyDescent="0.25">
      <c r="D440" s="19"/>
      <c r="E440" s="19"/>
      <c r="F440" s="22"/>
      <c r="G440" s="18"/>
      <c r="H440"/>
      <c r="I440" s="19"/>
      <c r="J440"/>
      <c r="K44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AB440" s="19"/>
      <c r="AC440" s="19"/>
    </row>
    <row r="441" spans="4:29" x14ac:dyDescent="0.25">
      <c r="D441" s="19"/>
      <c r="E441" s="19"/>
      <c r="F441" s="22"/>
      <c r="G441" s="18"/>
      <c r="H441"/>
      <c r="I441" s="19"/>
      <c r="J441"/>
      <c r="K441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AB441" s="19"/>
      <c r="AC441" s="19"/>
    </row>
    <row r="442" spans="4:29" x14ac:dyDescent="0.25">
      <c r="D442" s="19"/>
      <c r="E442" s="19"/>
      <c r="F442" s="22"/>
      <c r="G442" s="18"/>
      <c r="H442"/>
      <c r="I442" s="19"/>
      <c r="J442"/>
      <c r="K442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AB442" s="19"/>
      <c r="AC442" s="19"/>
    </row>
    <row r="443" spans="4:29" x14ac:dyDescent="0.25">
      <c r="D443" s="19"/>
      <c r="E443" s="19"/>
      <c r="F443" s="22"/>
      <c r="G443" s="18"/>
      <c r="H443"/>
      <c r="I443" s="19"/>
      <c r="J443"/>
      <c r="K443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AB443" s="19"/>
      <c r="AC443" s="19"/>
    </row>
    <row r="444" spans="4:29" x14ac:dyDescent="0.25">
      <c r="D444" s="19"/>
      <c r="E444" s="19"/>
      <c r="F444" s="22"/>
      <c r="G444" s="18"/>
      <c r="H444"/>
      <c r="I444" s="19"/>
      <c r="J444"/>
      <c r="K444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AB444" s="19"/>
      <c r="AC444" s="19"/>
    </row>
    <row r="445" spans="4:29" x14ac:dyDescent="0.25">
      <c r="D445" s="19"/>
      <c r="E445" s="19"/>
      <c r="F445" s="22"/>
      <c r="G445" s="18"/>
      <c r="H445"/>
      <c r="I445" s="19"/>
      <c r="J445"/>
      <c r="K445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AB445" s="19"/>
      <c r="AC445" s="19"/>
    </row>
    <row r="446" spans="4:29" x14ac:dyDescent="0.25">
      <c r="D446" s="19"/>
      <c r="E446" s="19"/>
      <c r="F446" s="22"/>
      <c r="G446" s="18"/>
      <c r="H446"/>
      <c r="I446" s="19"/>
      <c r="J446"/>
      <c r="K446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AB446" s="19"/>
      <c r="AC446" s="19"/>
    </row>
    <row r="447" spans="4:29" x14ac:dyDescent="0.25">
      <c r="D447" s="19"/>
      <c r="E447" s="19"/>
      <c r="F447" s="22"/>
      <c r="G447" s="18"/>
      <c r="H447"/>
      <c r="I447" s="19"/>
      <c r="J447"/>
      <c r="K447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AB447" s="19"/>
      <c r="AC447" s="19"/>
    </row>
    <row r="448" spans="4:29" x14ac:dyDescent="0.25">
      <c r="D448" s="19"/>
      <c r="E448" s="19"/>
      <c r="F448" s="22"/>
      <c r="G448" s="18"/>
      <c r="H448"/>
      <c r="I448" s="19"/>
      <c r="J448"/>
      <c r="K448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AB448" s="19"/>
      <c r="AC448" s="19"/>
    </row>
    <row r="449" spans="4:29" x14ac:dyDescent="0.25">
      <c r="D449" s="19"/>
      <c r="E449" s="19"/>
      <c r="F449" s="22"/>
      <c r="G449" s="18"/>
      <c r="H449"/>
      <c r="I449" s="19"/>
      <c r="J449"/>
      <c r="K449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AB449" s="19"/>
      <c r="AC449" s="19"/>
    </row>
    <row r="450" spans="4:29" x14ac:dyDescent="0.25">
      <c r="D450" s="19"/>
      <c r="E450" s="19"/>
      <c r="F450" s="22"/>
      <c r="G450" s="18"/>
      <c r="H450"/>
      <c r="I450" s="19"/>
      <c r="J450"/>
      <c r="K45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AB450" s="19"/>
      <c r="AC450" s="19"/>
    </row>
    <row r="451" spans="4:29" x14ac:dyDescent="0.25">
      <c r="D451" s="19"/>
      <c r="E451" s="19"/>
      <c r="F451" s="22"/>
      <c r="G451" s="18"/>
      <c r="H451"/>
      <c r="I451" s="19"/>
      <c r="J451"/>
      <c r="K451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AB451" s="19"/>
      <c r="AC451" s="19"/>
    </row>
    <row r="452" spans="4:29" x14ac:dyDescent="0.25">
      <c r="D452" s="19"/>
      <c r="E452" s="19"/>
      <c r="F452" s="22"/>
      <c r="G452" s="18"/>
      <c r="H452"/>
      <c r="I452" s="19"/>
      <c r="J452"/>
      <c r="K452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AB452" s="19"/>
      <c r="AC452" s="19"/>
    </row>
    <row r="453" spans="4:29" x14ac:dyDescent="0.25">
      <c r="D453" s="19"/>
      <c r="E453" s="19"/>
      <c r="F453" s="22"/>
      <c r="G453" s="18"/>
      <c r="H453"/>
      <c r="I453" s="19"/>
      <c r="J453"/>
      <c r="K453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AB453" s="19"/>
      <c r="AC453" s="19"/>
    </row>
    <row r="454" spans="4:29" x14ac:dyDescent="0.25">
      <c r="D454" s="19"/>
      <c r="E454" s="19"/>
      <c r="F454" s="22"/>
      <c r="G454" s="18"/>
      <c r="H454"/>
      <c r="I454" s="19"/>
      <c r="J454"/>
      <c r="K454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AB454" s="19"/>
      <c r="AC454" s="19"/>
    </row>
    <row r="455" spans="4:29" x14ac:dyDescent="0.25">
      <c r="D455" s="19"/>
      <c r="E455" s="19"/>
      <c r="F455" s="22"/>
      <c r="G455" s="18"/>
      <c r="H455"/>
      <c r="I455" s="19"/>
      <c r="J455"/>
      <c r="K455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AB455" s="19"/>
      <c r="AC455" s="19"/>
    </row>
    <row r="456" spans="4:29" x14ac:dyDescent="0.25">
      <c r="D456" s="19"/>
      <c r="E456" s="19"/>
      <c r="F456" s="22"/>
      <c r="G456" s="18"/>
      <c r="H456"/>
      <c r="I456" s="19"/>
      <c r="J456"/>
      <c r="K456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AB456" s="19"/>
      <c r="AC456" s="19"/>
    </row>
    <row r="457" spans="4:29" x14ac:dyDescent="0.25">
      <c r="D457" s="19"/>
      <c r="E457" s="19"/>
      <c r="F457" s="22"/>
      <c r="G457" s="18"/>
      <c r="H457"/>
      <c r="I457" s="19"/>
      <c r="J457"/>
      <c r="K457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AB457" s="19"/>
      <c r="AC457" s="19"/>
    </row>
    <row r="458" spans="4:29" x14ac:dyDescent="0.25">
      <c r="D458" s="19"/>
      <c r="E458" s="19"/>
      <c r="F458" s="22"/>
      <c r="G458" s="18"/>
      <c r="H458"/>
      <c r="I458" s="19"/>
      <c r="J458"/>
      <c r="K458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AB458" s="19"/>
      <c r="AC458" s="19"/>
    </row>
    <row r="459" spans="4:29" x14ac:dyDescent="0.25">
      <c r="D459" s="19"/>
      <c r="E459" s="19"/>
      <c r="F459" s="22"/>
      <c r="G459" s="18"/>
      <c r="H459"/>
      <c r="I459" s="19"/>
      <c r="J459"/>
      <c r="K459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AB459" s="19"/>
      <c r="AC459" s="19"/>
    </row>
    <row r="460" spans="4:29" x14ac:dyDescent="0.25">
      <c r="D460" s="19"/>
      <c r="E460" s="19"/>
      <c r="F460" s="22"/>
      <c r="G460" s="18"/>
      <c r="H460"/>
      <c r="I460" s="19"/>
      <c r="J460"/>
      <c r="K46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AB460" s="19"/>
      <c r="AC460" s="19"/>
    </row>
    <row r="461" spans="4:29" x14ac:dyDescent="0.25">
      <c r="D461" s="19"/>
      <c r="E461" s="19"/>
      <c r="F461" s="22"/>
      <c r="G461" s="18"/>
      <c r="H461"/>
      <c r="I461" s="19"/>
      <c r="J461"/>
      <c r="K461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AB461" s="19"/>
      <c r="AC461" s="19"/>
    </row>
    <row r="462" spans="4:29" x14ac:dyDescent="0.25">
      <c r="D462" s="19"/>
      <c r="E462" s="19"/>
      <c r="F462" s="22"/>
      <c r="G462" s="18"/>
      <c r="H462"/>
      <c r="I462" s="19"/>
      <c r="J462"/>
      <c r="K462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AB462" s="19"/>
      <c r="AC462" s="19"/>
    </row>
    <row r="463" spans="4:29" x14ac:dyDescent="0.25">
      <c r="D463" s="19"/>
      <c r="E463" s="19"/>
      <c r="F463" s="22"/>
      <c r="G463" s="18"/>
      <c r="H463"/>
      <c r="I463" s="19"/>
      <c r="J463"/>
      <c r="K463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AB463" s="19"/>
      <c r="AC463" s="19"/>
    </row>
    <row r="464" spans="4:29" x14ac:dyDescent="0.25">
      <c r="D464" s="19"/>
      <c r="E464" s="19"/>
      <c r="F464" s="22"/>
      <c r="G464" s="18"/>
      <c r="H464"/>
      <c r="I464" s="19"/>
      <c r="J464"/>
      <c r="K464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AB464" s="19"/>
      <c r="AC464" s="19"/>
    </row>
    <row r="465" spans="4:29" x14ac:dyDescent="0.25">
      <c r="D465" s="19"/>
      <c r="E465" s="19"/>
      <c r="F465" s="22"/>
      <c r="G465" s="18"/>
      <c r="H465"/>
      <c r="I465" s="19"/>
      <c r="J465"/>
      <c r="K465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AB465" s="19"/>
      <c r="AC465" s="19"/>
    </row>
    <row r="466" spans="4:29" x14ac:dyDescent="0.25">
      <c r="D466" s="19"/>
      <c r="E466" s="19"/>
      <c r="F466" s="22"/>
      <c r="G466" s="18"/>
      <c r="H466"/>
      <c r="I466" s="19"/>
      <c r="J466"/>
      <c r="K466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AB466" s="19"/>
      <c r="AC466" s="19"/>
    </row>
    <row r="467" spans="4:29" x14ac:dyDescent="0.25">
      <c r="D467" s="19"/>
      <c r="E467" s="19"/>
      <c r="F467" s="22"/>
      <c r="G467" s="18"/>
      <c r="H467"/>
      <c r="I467" s="19"/>
      <c r="J467"/>
      <c r="K467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AB467" s="19"/>
      <c r="AC467" s="19"/>
    </row>
    <row r="468" spans="4:29" x14ac:dyDescent="0.25">
      <c r="D468" s="19"/>
      <c r="E468" s="19"/>
      <c r="F468" s="22"/>
      <c r="G468" s="18"/>
      <c r="H468"/>
      <c r="I468" s="19"/>
      <c r="J468"/>
      <c r="K468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AB468" s="19"/>
      <c r="AC468" s="19"/>
    </row>
    <row r="469" spans="4:29" x14ac:dyDescent="0.25">
      <c r="D469" s="19"/>
      <c r="E469" s="19"/>
      <c r="F469" s="22"/>
      <c r="G469" s="18"/>
      <c r="H469"/>
      <c r="I469" s="19"/>
      <c r="J469"/>
      <c r="K469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AB469" s="19"/>
      <c r="AC469" s="19"/>
    </row>
    <row r="470" spans="4:29" x14ac:dyDescent="0.25">
      <c r="D470" s="19"/>
      <c r="E470" s="19"/>
      <c r="F470" s="22"/>
      <c r="G470" s="18"/>
      <c r="H470"/>
      <c r="I470" s="19"/>
      <c r="J470"/>
      <c r="K47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AB470" s="19"/>
      <c r="AC470" s="19"/>
    </row>
    <row r="471" spans="4:29" x14ac:dyDescent="0.25">
      <c r="D471" s="19"/>
      <c r="E471" s="19"/>
      <c r="F471" s="22"/>
      <c r="G471" s="18"/>
      <c r="H471"/>
      <c r="I471" s="19"/>
      <c r="J471"/>
      <c r="K471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AB471" s="19"/>
      <c r="AC471" s="19"/>
    </row>
    <row r="472" spans="4:29" x14ac:dyDescent="0.25">
      <c r="D472" s="19"/>
      <c r="E472" s="19"/>
      <c r="F472" s="22"/>
      <c r="G472" s="18"/>
      <c r="H472"/>
      <c r="I472" s="19"/>
      <c r="J472"/>
      <c r="K472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AB472" s="19"/>
      <c r="AC472" s="19"/>
    </row>
    <row r="473" spans="4:29" x14ac:dyDescent="0.25">
      <c r="D473" s="19"/>
      <c r="E473" s="19"/>
      <c r="F473" s="22"/>
      <c r="G473" s="18"/>
      <c r="H473"/>
      <c r="I473" s="19"/>
      <c r="J473"/>
      <c r="K473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AB473" s="19"/>
      <c r="AC473" s="19"/>
    </row>
    <row r="474" spans="4:29" x14ac:dyDescent="0.25">
      <c r="D474" s="19"/>
      <c r="E474" s="19"/>
      <c r="F474" s="22"/>
      <c r="G474" s="18"/>
      <c r="H474"/>
      <c r="I474" s="19"/>
      <c r="J474"/>
      <c r="K474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AB474" s="19"/>
      <c r="AC474" s="19"/>
    </row>
    <row r="475" spans="4:29" x14ac:dyDescent="0.25">
      <c r="D475" s="19"/>
      <c r="E475" s="19"/>
      <c r="F475" s="22"/>
      <c r="G475" s="18"/>
      <c r="H475"/>
      <c r="I475" s="19"/>
      <c r="J475"/>
      <c r="K475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AB475" s="19"/>
      <c r="AC475" s="19"/>
    </row>
    <row r="476" spans="4:29" x14ac:dyDescent="0.25">
      <c r="D476" s="19"/>
      <c r="E476" s="19"/>
      <c r="F476" s="22"/>
      <c r="G476" s="18"/>
      <c r="H476"/>
      <c r="I476" s="19"/>
      <c r="J476"/>
      <c r="K476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AB476" s="19"/>
      <c r="AC476" s="19"/>
    </row>
    <row r="477" spans="4:29" x14ac:dyDescent="0.25">
      <c r="D477" s="19"/>
      <c r="E477" s="19"/>
      <c r="F477" s="22"/>
      <c r="G477" s="18"/>
      <c r="H477"/>
      <c r="I477" s="19"/>
      <c r="J477"/>
      <c r="K477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AB477" s="19"/>
      <c r="AC477" s="19"/>
    </row>
    <row r="478" spans="4:29" x14ac:dyDescent="0.25">
      <c r="D478" s="19"/>
      <c r="E478" s="19"/>
      <c r="F478" s="22"/>
      <c r="G478" s="18"/>
      <c r="H478"/>
      <c r="I478" s="19"/>
      <c r="J478"/>
      <c r="K478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AB478" s="19"/>
      <c r="AC478" s="19"/>
    </row>
    <row r="479" spans="4:29" x14ac:dyDescent="0.25">
      <c r="D479" s="19"/>
      <c r="E479" s="19"/>
      <c r="F479" s="22"/>
      <c r="G479" s="18"/>
      <c r="H479"/>
      <c r="I479" s="19"/>
      <c r="J479"/>
      <c r="K479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AB479" s="19"/>
      <c r="AC479" s="19"/>
    </row>
    <row r="480" spans="4:29" x14ac:dyDescent="0.25">
      <c r="D480" s="19"/>
      <c r="E480" s="19"/>
      <c r="F480" s="22"/>
      <c r="G480" s="18"/>
      <c r="H480"/>
      <c r="I480" s="19"/>
      <c r="J480"/>
      <c r="K48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AB480" s="19"/>
      <c r="AC480" s="19"/>
    </row>
    <row r="481" spans="4:29" x14ac:dyDescent="0.25">
      <c r="D481" s="19"/>
      <c r="E481" s="19"/>
      <c r="F481" s="22"/>
      <c r="G481" s="18"/>
      <c r="H481"/>
      <c r="I481" s="19"/>
      <c r="J481"/>
      <c r="K481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AB481" s="19"/>
      <c r="AC481" s="19"/>
    </row>
    <row r="482" spans="4:29" x14ac:dyDescent="0.25">
      <c r="D482" s="19"/>
      <c r="E482" s="19"/>
      <c r="F482" s="22"/>
      <c r="G482" s="18"/>
      <c r="H482"/>
      <c r="I482" s="19"/>
      <c r="J482"/>
      <c r="K482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AB482" s="19"/>
      <c r="AC482" s="19"/>
    </row>
    <row r="483" spans="4:29" x14ac:dyDescent="0.25">
      <c r="D483" s="19"/>
      <c r="E483" s="19"/>
      <c r="F483" s="22"/>
      <c r="G483" s="18"/>
      <c r="H483"/>
      <c r="I483" s="19"/>
      <c r="J483"/>
      <c r="K483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AB483" s="19"/>
      <c r="AC483" s="19"/>
    </row>
    <row r="484" spans="4:29" x14ac:dyDescent="0.25">
      <c r="D484" s="19"/>
      <c r="E484" s="19"/>
      <c r="F484" s="22"/>
      <c r="G484" s="18"/>
      <c r="H484"/>
      <c r="I484" s="19"/>
      <c r="J484"/>
      <c r="K484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AB484" s="19"/>
      <c r="AC484" s="19"/>
    </row>
    <row r="485" spans="4:29" x14ac:dyDescent="0.25">
      <c r="D485" s="19"/>
      <c r="E485" s="19"/>
      <c r="F485" s="22"/>
      <c r="G485" s="18"/>
      <c r="H485"/>
      <c r="I485" s="19"/>
      <c r="J485"/>
      <c r="K485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AB485" s="19"/>
      <c r="AC485" s="19"/>
    </row>
    <row r="486" spans="4:29" x14ac:dyDescent="0.25">
      <c r="D486" s="19"/>
      <c r="E486" s="19"/>
      <c r="F486" s="22"/>
      <c r="G486" s="18"/>
      <c r="H486"/>
      <c r="I486" s="19"/>
      <c r="J486"/>
      <c r="K486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AB486" s="19"/>
      <c r="AC486" s="19"/>
    </row>
    <row r="487" spans="4:29" x14ac:dyDescent="0.25">
      <c r="D487" s="19"/>
      <c r="E487" s="19"/>
      <c r="F487" s="22"/>
      <c r="G487" s="18"/>
      <c r="H487"/>
      <c r="I487" s="19"/>
      <c r="J487"/>
      <c r="K487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AB487" s="19"/>
      <c r="AC487" s="19"/>
    </row>
    <row r="488" spans="4:29" x14ac:dyDescent="0.25">
      <c r="D488" s="19"/>
      <c r="E488" s="19"/>
      <c r="F488" s="22"/>
      <c r="G488" s="18"/>
      <c r="H488"/>
      <c r="I488" s="19"/>
      <c r="J488"/>
      <c r="K488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AB488" s="19"/>
      <c r="AC488" s="19"/>
    </row>
    <row r="489" spans="4:29" x14ac:dyDescent="0.25">
      <c r="D489" s="19"/>
      <c r="E489" s="19"/>
      <c r="F489" s="22"/>
      <c r="G489" s="18"/>
      <c r="H489"/>
      <c r="I489" s="19"/>
      <c r="J489"/>
      <c r="K489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AB489" s="19"/>
      <c r="AC489" s="19"/>
    </row>
    <row r="490" spans="4:29" x14ac:dyDescent="0.25">
      <c r="D490" s="19"/>
      <c r="E490" s="19"/>
      <c r="F490" s="22"/>
      <c r="G490" s="18"/>
      <c r="H490"/>
      <c r="I490" s="19"/>
      <c r="J490"/>
      <c r="K49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AB490" s="19"/>
      <c r="AC490" s="19"/>
    </row>
    <row r="491" spans="4:29" x14ac:dyDescent="0.25">
      <c r="D491" s="19"/>
      <c r="E491" s="19"/>
      <c r="F491" s="22"/>
      <c r="G491" s="18"/>
      <c r="H491"/>
      <c r="I491" s="19"/>
      <c r="J491"/>
      <c r="K491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AB491" s="19"/>
      <c r="AC491" s="19"/>
    </row>
    <row r="492" spans="4:29" x14ac:dyDescent="0.25">
      <c r="D492" s="19"/>
      <c r="E492" s="19"/>
      <c r="F492" s="22"/>
      <c r="G492" s="18"/>
      <c r="H492"/>
      <c r="I492" s="19"/>
      <c r="J492"/>
      <c r="K492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AB492" s="19"/>
      <c r="AC492" s="19"/>
    </row>
    <row r="493" spans="4:29" x14ac:dyDescent="0.25">
      <c r="D493" s="19"/>
      <c r="E493" s="19"/>
      <c r="F493" s="22"/>
      <c r="G493" s="18"/>
      <c r="H493"/>
      <c r="I493" s="19"/>
      <c r="J493"/>
      <c r="K493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AB493" s="19"/>
      <c r="AC493" s="19"/>
    </row>
    <row r="494" spans="4:29" x14ac:dyDescent="0.25">
      <c r="D494" s="19"/>
      <c r="E494" s="19"/>
      <c r="F494" s="22"/>
      <c r="G494" s="18"/>
      <c r="H494"/>
      <c r="I494" s="19"/>
      <c r="J494"/>
      <c r="K494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AB494" s="19"/>
      <c r="AC494" s="19"/>
    </row>
    <row r="495" spans="4:29" x14ac:dyDescent="0.25">
      <c r="D495" s="19"/>
      <c r="E495" s="19"/>
      <c r="F495" s="22"/>
      <c r="G495" s="18"/>
      <c r="H495"/>
      <c r="I495" s="19"/>
      <c r="J495"/>
      <c r="K495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AB495" s="19"/>
      <c r="AC495" s="19"/>
    </row>
    <row r="496" spans="4:29" x14ac:dyDescent="0.25">
      <c r="D496" s="19"/>
      <c r="E496" s="19"/>
      <c r="F496" s="22"/>
      <c r="G496" s="18"/>
      <c r="H496"/>
      <c r="I496" s="19"/>
      <c r="J496"/>
      <c r="K496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AB496" s="19"/>
      <c r="AC496" s="19"/>
    </row>
    <row r="497" spans="4:29" x14ac:dyDescent="0.25">
      <c r="D497" s="19"/>
      <c r="E497" s="19"/>
      <c r="F497" s="22"/>
      <c r="G497" s="18"/>
      <c r="H497"/>
      <c r="I497" s="19"/>
      <c r="J497"/>
      <c r="K497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AB497" s="19"/>
      <c r="AC497" s="19"/>
    </row>
    <row r="498" spans="4:29" x14ac:dyDescent="0.25">
      <c r="D498" s="19"/>
      <c r="E498" s="19"/>
      <c r="F498" s="22"/>
      <c r="G498" s="18"/>
      <c r="H498"/>
      <c r="I498" s="19"/>
      <c r="J498"/>
      <c r="K498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AB498" s="19"/>
      <c r="AC498" s="19"/>
    </row>
    <row r="499" spans="4:29" x14ac:dyDescent="0.25">
      <c r="D499" s="19"/>
      <c r="E499" s="19"/>
      <c r="F499" s="22"/>
      <c r="G499" s="18"/>
      <c r="H499"/>
      <c r="I499" s="19"/>
      <c r="J499"/>
      <c r="K499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AB499" s="19"/>
      <c r="AC499" s="19"/>
    </row>
    <row r="500" spans="4:29" x14ac:dyDescent="0.25">
      <c r="D500" s="19"/>
      <c r="E500" s="19"/>
      <c r="F500" s="22"/>
      <c r="G500" s="18"/>
      <c r="H500"/>
      <c r="I500" s="19"/>
      <c r="J500"/>
      <c r="K50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AB500" s="19"/>
      <c r="AC500" s="19"/>
    </row>
    <row r="501" spans="4:29" x14ac:dyDescent="0.25">
      <c r="D501" s="19"/>
      <c r="E501" s="19"/>
      <c r="F501" s="22"/>
      <c r="G501" s="18"/>
      <c r="H501"/>
      <c r="I501" s="19"/>
      <c r="J501"/>
      <c r="K501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AB501" s="19"/>
      <c r="AC501" s="19"/>
    </row>
    <row r="502" spans="4:29" x14ac:dyDescent="0.25">
      <c r="D502" s="19"/>
      <c r="E502" s="19"/>
      <c r="F502" s="22"/>
      <c r="G502" s="18"/>
      <c r="H502"/>
      <c r="I502" s="19"/>
      <c r="J502"/>
      <c r="K502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AB502" s="19"/>
      <c r="AC502" s="19"/>
    </row>
    <row r="503" spans="4:29" x14ac:dyDescent="0.25">
      <c r="D503" s="19"/>
      <c r="E503" s="19"/>
      <c r="F503" s="22"/>
      <c r="G503" s="18"/>
      <c r="H503"/>
      <c r="I503" s="19"/>
      <c r="J503"/>
      <c r="K503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AB503" s="19"/>
      <c r="AC503" s="19"/>
    </row>
    <row r="504" spans="4:29" x14ac:dyDescent="0.25">
      <c r="D504" s="19"/>
      <c r="E504" s="19"/>
      <c r="F504" s="22"/>
      <c r="G504" s="18"/>
      <c r="H504"/>
      <c r="I504" s="19"/>
      <c r="J504"/>
      <c r="K504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AB504" s="19"/>
      <c r="AC504" s="19"/>
    </row>
    <row r="505" spans="4:29" x14ac:dyDescent="0.25">
      <c r="D505" s="19"/>
      <c r="E505" s="19"/>
      <c r="F505" s="22"/>
      <c r="G505" s="18"/>
      <c r="H505"/>
      <c r="I505" s="19"/>
      <c r="J505"/>
      <c r="K505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AB505" s="19"/>
      <c r="AC505" s="19"/>
    </row>
    <row r="506" spans="4:29" x14ac:dyDescent="0.25">
      <c r="D506" s="19"/>
      <c r="E506" s="19"/>
      <c r="F506" s="22"/>
      <c r="G506" s="18"/>
      <c r="H506"/>
      <c r="I506" s="19"/>
      <c r="J506"/>
      <c r="K506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AB506" s="19"/>
      <c r="AC506" s="19"/>
    </row>
    <row r="507" spans="4:29" x14ac:dyDescent="0.25">
      <c r="D507" s="19"/>
      <c r="E507" s="19"/>
      <c r="F507" s="22"/>
      <c r="G507" s="18"/>
      <c r="H507"/>
      <c r="I507" s="19"/>
      <c r="J507"/>
      <c r="K507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AB507" s="19"/>
      <c r="AC507" s="19"/>
    </row>
    <row r="508" spans="4:29" x14ac:dyDescent="0.25">
      <c r="D508" s="19"/>
      <c r="E508" s="19"/>
      <c r="F508" s="22"/>
      <c r="G508" s="18"/>
      <c r="H508"/>
      <c r="I508" s="19"/>
      <c r="J508"/>
      <c r="K508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AB508" s="19"/>
      <c r="AC508" s="19"/>
    </row>
    <row r="509" spans="4:29" x14ac:dyDescent="0.25">
      <c r="D509" s="19"/>
      <c r="E509" s="19"/>
      <c r="F509" s="22"/>
      <c r="G509" s="18"/>
      <c r="H509"/>
      <c r="I509" s="19"/>
      <c r="J509"/>
      <c r="K509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AB509" s="19"/>
      <c r="AC509" s="19"/>
    </row>
    <row r="510" spans="4:29" x14ac:dyDescent="0.25">
      <c r="D510" s="19"/>
      <c r="E510" s="19"/>
      <c r="F510" s="22"/>
      <c r="G510" s="18"/>
      <c r="H510"/>
      <c r="I510" s="19"/>
      <c r="J510"/>
      <c r="K51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AB510" s="19"/>
      <c r="AC510" s="19"/>
    </row>
    <row r="511" spans="4:29" x14ac:dyDescent="0.25">
      <c r="D511" s="19"/>
      <c r="E511" s="19"/>
      <c r="F511" s="22"/>
      <c r="G511" s="18"/>
      <c r="H511"/>
      <c r="I511" s="19"/>
      <c r="J511"/>
      <c r="K511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AB511" s="19"/>
      <c r="AC511" s="19"/>
    </row>
    <row r="512" spans="4:29" x14ac:dyDescent="0.25">
      <c r="D512" s="19"/>
      <c r="E512" s="19"/>
      <c r="F512" s="22"/>
      <c r="G512" s="18"/>
      <c r="H512"/>
      <c r="I512" s="19"/>
      <c r="J512"/>
      <c r="K512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AB512" s="19"/>
      <c r="AC512" s="19"/>
    </row>
    <row r="513" spans="4:29" x14ac:dyDescent="0.25">
      <c r="D513" s="19"/>
      <c r="E513" s="19"/>
      <c r="F513" s="22"/>
      <c r="G513" s="18"/>
      <c r="H513"/>
      <c r="I513" s="19"/>
      <c r="J513"/>
      <c r="K513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AB513" s="19"/>
      <c r="AC513" s="19"/>
    </row>
    <row r="514" spans="4:29" x14ac:dyDescent="0.25">
      <c r="D514" s="19"/>
      <c r="E514" s="19"/>
      <c r="F514" s="22"/>
      <c r="G514" s="18"/>
      <c r="H514"/>
      <c r="I514" s="19"/>
      <c r="J514"/>
      <c r="K514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AB514" s="19"/>
      <c r="AC514" s="19"/>
    </row>
    <row r="515" spans="4:29" x14ac:dyDescent="0.25">
      <c r="D515" s="19"/>
      <c r="E515" s="19"/>
      <c r="F515" s="22"/>
      <c r="G515" s="18"/>
      <c r="H515"/>
      <c r="I515" s="19"/>
      <c r="J515"/>
      <c r="K515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AB515" s="19"/>
      <c r="AC515" s="19"/>
    </row>
    <row r="516" spans="4:29" x14ac:dyDescent="0.25">
      <c r="D516" s="19"/>
      <c r="E516" s="19"/>
      <c r="F516" s="22"/>
      <c r="G516" s="18"/>
      <c r="H516"/>
      <c r="I516" s="19"/>
      <c r="J516"/>
      <c r="K516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AB516" s="19"/>
      <c r="AC516" s="19"/>
    </row>
    <row r="517" spans="4:29" x14ac:dyDescent="0.25">
      <c r="D517" s="19"/>
      <c r="E517" s="19"/>
      <c r="F517" s="22"/>
      <c r="G517" s="18"/>
      <c r="H517"/>
      <c r="I517" s="19"/>
      <c r="J517"/>
      <c r="K517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AB517" s="19"/>
      <c r="AC517" s="19"/>
    </row>
    <row r="518" spans="4:29" x14ac:dyDescent="0.25">
      <c r="D518" s="19"/>
      <c r="E518" s="19"/>
      <c r="F518" s="22"/>
      <c r="G518" s="18"/>
      <c r="H518"/>
      <c r="I518" s="19"/>
      <c r="J518"/>
      <c r="K518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AB518" s="19"/>
      <c r="AC518" s="19"/>
    </row>
    <row r="519" spans="4:29" x14ac:dyDescent="0.25">
      <c r="D519" s="19"/>
      <c r="E519" s="19"/>
      <c r="F519" s="22"/>
      <c r="G519" s="18"/>
      <c r="H519"/>
      <c r="I519" s="19"/>
      <c r="J519"/>
      <c r="K519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AB519" s="19"/>
      <c r="AC519" s="19"/>
    </row>
    <row r="520" spans="4:29" x14ac:dyDescent="0.25">
      <c r="D520" s="19"/>
      <c r="E520" s="19"/>
      <c r="F520" s="22"/>
      <c r="G520" s="18"/>
      <c r="H520"/>
      <c r="I520" s="19"/>
      <c r="J520"/>
      <c r="K5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AB520" s="19"/>
      <c r="AC520" s="19"/>
    </row>
    <row r="521" spans="4:29" x14ac:dyDescent="0.25">
      <c r="D521" s="19"/>
      <c r="E521" s="19"/>
      <c r="F521" s="22"/>
      <c r="G521" s="18"/>
      <c r="H521"/>
      <c r="I521" s="19"/>
      <c r="J521"/>
      <c r="K521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AB521" s="19"/>
      <c r="AC521" s="19"/>
    </row>
    <row r="522" spans="4:29" x14ac:dyDescent="0.25">
      <c r="D522" s="19"/>
      <c r="E522" s="19"/>
      <c r="F522" s="22"/>
      <c r="G522" s="18"/>
      <c r="H522"/>
      <c r="I522" s="19"/>
      <c r="J522"/>
      <c r="K522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AB522" s="19"/>
      <c r="AC522" s="19"/>
    </row>
    <row r="523" spans="4:29" x14ac:dyDescent="0.25">
      <c r="D523" s="19"/>
      <c r="E523" s="19"/>
      <c r="F523" s="22"/>
      <c r="G523" s="18"/>
      <c r="H523"/>
      <c r="I523" s="19"/>
      <c r="J523"/>
      <c r="K523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AB523" s="19"/>
      <c r="AC523" s="19"/>
    </row>
    <row r="524" spans="4:29" x14ac:dyDescent="0.25">
      <c r="D524" s="19"/>
      <c r="E524" s="19"/>
      <c r="F524" s="22"/>
      <c r="G524" s="18"/>
      <c r="H524"/>
      <c r="I524" s="19"/>
      <c r="J524"/>
      <c r="K524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AB524" s="19"/>
      <c r="AC524" s="19"/>
    </row>
    <row r="525" spans="4:29" x14ac:dyDescent="0.25">
      <c r="D525" s="19"/>
      <c r="E525" s="19"/>
      <c r="F525" s="22"/>
      <c r="G525" s="18"/>
      <c r="H525"/>
      <c r="I525" s="19"/>
      <c r="J525"/>
      <c r="K525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AB525" s="19"/>
      <c r="AC525" s="19"/>
    </row>
    <row r="526" spans="4:29" x14ac:dyDescent="0.25">
      <c r="D526" s="19"/>
      <c r="E526" s="19"/>
      <c r="F526" s="22"/>
      <c r="G526" s="18"/>
      <c r="H526"/>
      <c r="I526" s="19"/>
      <c r="J526"/>
      <c r="K526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AB526" s="19"/>
      <c r="AC526" s="19"/>
    </row>
    <row r="527" spans="4:29" x14ac:dyDescent="0.25">
      <c r="D527" s="19"/>
      <c r="E527" s="19"/>
      <c r="F527" s="22"/>
      <c r="G527" s="18"/>
      <c r="H527"/>
      <c r="I527" s="19"/>
      <c r="J527"/>
      <c r="K527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AB527" s="19"/>
      <c r="AC527" s="19"/>
    </row>
    <row r="528" spans="4:29" x14ac:dyDescent="0.25">
      <c r="D528" s="19"/>
      <c r="E528" s="19"/>
      <c r="F528" s="22"/>
      <c r="G528" s="18"/>
      <c r="H528"/>
      <c r="I528" s="19"/>
      <c r="J528"/>
      <c r="K528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AB528" s="19"/>
      <c r="AC528" s="19"/>
    </row>
    <row r="529" spans="4:29" x14ac:dyDescent="0.25">
      <c r="D529" s="19"/>
      <c r="E529" s="19"/>
      <c r="F529" s="22"/>
      <c r="G529" s="18"/>
      <c r="H529"/>
      <c r="I529" s="19"/>
      <c r="J529"/>
      <c r="K529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AB529" s="19"/>
      <c r="AC529" s="19"/>
    </row>
    <row r="530" spans="4:29" x14ac:dyDescent="0.25">
      <c r="D530" s="19"/>
      <c r="E530" s="19"/>
      <c r="F530" s="22"/>
      <c r="G530" s="18"/>
      <c r="H530"/>
      <c r="I530" s="19"/>
      <c r="J530"/>
      <c r="K53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AB530" s="19"/>
      <c r="AC530" s="19"/>
    </row>
    <row r="531" spans="4:29" x14ac:dyDescent="0.25">
      <c r="D531" s="19"/>
      <c r="E531" s="19"/>
      <c r="F531" s="22"/>
      <c r="G531" s="18"/>
      <c r="H531"/>
      <c r="I531" s="19"/>
      <c r="J531"/>
      <c r="K531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AB531" s="19"/>
      <c r="AC531" s="19"/>
    </row>
    <row r="532" spans="4:29" x14ac:dyDescent="0.25">
      <c r="D532" s="19"/>
      <c r="E532" s="19"/>
      <c r="F532" s="22"/>
      <c r="G532" s="18"/>
      <c r="H532"/>
      <c r="I532" s="19"/>
      <c r="J532"/>
      <c r="K532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AB532" s="19"/>
      <c r="AC532" s="19"/>
    </row>
    <row r="533" spans="4:29" x14ac:dyDescent="0.25">
      <c r="D533" s="19"/>
      <c r="E533" s="19"/>
      <c r="F533" s="22"/>
      <c r="G533" s="18"/>
      <c r="H533"/>
      <c r="I533" s="19"/>
      <c r="J533"/>
      <c r="K533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AB533" s="19"/>
      <c r="AC533" s="19"/>
    </row>
    <row r="534" spans="4:29" x14ac:dyDescent="0.25">
      <c r="D534" s="19"/>
      <c r="E534" s="19"/>
      <c r="F534" s="22"/>
      <c r="G534" s="18"/>
      <c r="H534"/>
      <c r="I534" s="19"/>
      <c r="J534"/>
      <c r="K534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AB534" s="19"/>
      <c r="AC534" s="19"/>
    </row>
    <row r="535" spans="4:29" x14ac:dyDescent="0.25">
      <c r="D535" s="19"/>
      <c r="E535" s="19"/>
      <c r="F535" s="22"/>
      <c r="G535" s="18"/>
      <c r="H535"/>
      <c r="I535" s="19"/>
      <c r="J535"/>
      <c r="K535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AB535" s="19"/>
      <c r="AC535" s="19"/>
    </row>
    <row r="536" spans="4:29" x14ac:dyDescent="0.25">
      <c r="D536" s="19"/>
      <c r="E536" s="19"/>
      <c r="F536" s="22"/>
      <c r="G536" s="18"/>
      <c r="H536"/>
      <c r="I536" s="19"/>
      <c r="J536"/>
      <c r="K536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AB536" s="19"/>
      <c r="AC536" s="19"/>
    </row>
    <row r="537" spans="4:29" x14ac:dyDescent="0.25">
      <c r="D537" s="19"/>
      <c r="E537" s="19"/>
      <c r="F537" s="22"/>
      <c r="G537" s="18"/>
      <c r="H537"/>
      <c r="I537" s="19"/>
      <c r="J537"/>
      <c r="K537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AB537" s="19"/>
      <c r="AC537" s="19"/>
    </row>
    <row r="538" spans="4:29" x14ac:dyDescent="0.25">
      <c r="D538" s="19"/>
      <c r="E538" s="19"/>
      <c r="F538" s="22"/>
      <c r="G538" s="18"/>
      <c r="H538"/>
      <c r="I538" s="19"/>
      <c r="J538"/>
      <c r="K538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AB538" s="19"/>
      <c r="AC538" s="19"/>
    </row>
    <row r="539" spans="4:29" x14ac:dyDescent="0.25">
      <c r="D539" s="19"/>
      <c r="E539" s="19"/>
      <c r="F539" s="22"/>
      <c r="G539" s="18"/>
      <c r="H539"/>
      <c r="I539" s="19"/>
      <c r="J539"/>
      <c r="K539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AB539" s="19"/>
      <c r="AC539" s="19"/>
    </row>
    <row r="540" spans="4:29" x14ac:dyDescent="0.25">
      <c r="D540" s="19"/>
      <c r="E540" s="19"/>
      <c r="F540" s="22"/>
      <c r="G540" s="18"/>
      <c r="H540"/>
      <c r="I540" s="19"/>
      <c r="J540"/>
      <c r="K54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AB540" s="19"/>
      <c r="AC540" s="19"/>
    </row>
    <row r="541" spans="4:29" x14ac:dyDescent="0.25">
      <c r="D541" s="19"/>
      <c r="E541" s="19"/>
      <c r="F541" s="22"/>
      <c r="G541" s="18"/>
      <c r="H541"/>
      <c r="I541" s="19"/>
      <c r="J541"/>
      <c r="K541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AB541" s="19"/>
      <c r="AC541" s="19"/>
    </row>
    <row r="542" spans="4:29" x14ac:dyDescent="0.25">
      <c r="D542" s="19"/>
      <c r="E542" s="19"/>
      <c r="F542" s="22"/>
      <c r="G542" s="18"/>
      <c r="H542"/>
      <c r="I542" s="19"/>
      <c r="J542"/>
      <c r="K542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AB542" s="19"/>
      <c r="AC542" s="19"/>
    </row>
    <row r="543" spans="4:29" x14ac:dyDescent="0.25">
      <c r="D543" s="19"/>
      <c r="E543" s="19"/>
      <c r="F543" s="22"/>
      <c r="G543" s="18"/>
      <c r="H543"/>
      <c r="I543" s="19"/>
      <c r="J543"/>
      <c r="K543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AB543" s="19"/>
      <c r="AC543" s="19"/>
    </row>
    <row r="544" spans="4:29" x14ac:dyDescent="0.25">
      <c r="D544" s="19"/>
      <c r="E544" s="19"/>
      <c r="F544" s="22"/>
      <c r="G544" s="18"/>
      <c r="H544"/>
      <c r="I544" s="19"/>
      <c r="J544"/>
      <c r="K544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AB544" s="19"/>
      <c r="AC544" s="19"/>
    </row>
    <row r="545" spans="4:29" x14ac:dyDescent="0.25">
      <c r="D545" s="19"/>
      <c r="E545" s="19"/>
      <c r="F545" s="22"/>
      <c r="G545" s="18"/>
      <c r="H545"/>
      <c r="I545" s="19"/>
      <c r="J545"/>
      <c r="K545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AB545" s="19"/>
      <c r="AC545" s="19"/>
    </row>
    <row r="546" spans="4:29" x14ac:dyDescent="0.25">
      <c r="D546" s="19"/>
      <c r="E546" s="19"/>
      <c r="F546" s="22"/>
      <c r="G546" s="18"/>
      <c r="H546"/>
      <c r="I546" s="19"/>
      <c r="J546"/>
      <c r="K546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AB546" s="19"/>
      <c r="AC546" s="19"/>
    </row>
    <row r="547" spans="4:29" x14ac:dyDescent="0.25">
      <c r="D547" s="19"/>
      <c r="E547" s="19"/>
      <c r="F547" s="22"/>
      <c r="G547" s="18"/>
      <c r="H547"/>
      <c r="I547" s="19"/>
      <c r="J547"/>
      <c r="K547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AB547" s="19"/>
      <c r="AC547" s="19"/>
    </row>
    <row r="548" spans="4:29" x14ac:dyDescent="0.25">
      <c r="D548" s="19"/>
      <c r="E548" s="19"/>
      <c r="F548" s="22"/>
      <c r="G548" s="18"/>
      <c r="H548"/>
      <c r="I548" s="19"/>
      <c r="J548"/>
      <c r="K548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AB548" s="19"/>
      <c r="AC548" s="19"/>
    </row>
    <row r="549" spans="4:29" x14ac:dyDescent="0.25">
      <c r="D549" s="19"/>
      <c r="E549" s="19"/>
      <c r="F549" s="22"/>
      <c r="G549" s="18"/>
      <c r="H549"/>
      <c r="I549" s="19"/>
      <c r="J549"/>
      <c r="K549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AB549" s="19"/>
      <c r="AC549" s="19"/>
    </row>
    <row r="550" spans="4:29" x14ac:dyDescent="0.25">
      <c r="D550" s="19"/>
      <c r="E550" s="19"/>
      <c r="F550" s="22"/>
      <c r="G550" s="18"/>
      <c r="H550"/>
      <c r="I550" s="19"/>
      <c r="J550"/>
      <c r="K55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AB550" s="19"/>
      <c r="AC550" s="19"/>
    </row>
    <row r="551" spans="4:29" x14ac:dyDescent="0.25">
      <c r="D551" s="19"/>
      <c r="E551" s="19"/>
      <c r="F551" s="22"/>
      <c r="G551" s="18"/>
      <c r="H551"/>
      <c r="I551" s="19"/>
      <c r="J551"/>
      <c r="K551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AB551" s="19"/>
      <c r="AC551" s="19"/>
    </row>
    <row r="552" spans="4:29" x14ac:dyDescent="0.25">
      <c r="D552" s="19"/>
      <c r="E552" s="19"/>
      <c r="F552" s="22"/>
      <c r="G552" s="18"/>
      <c r="H552"/>
      <c r="I552" s="19"/>
      <c r="J552"/>
      <c r="K552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AB552" s="19"/>
      <c r="AC552" s="19"/>
    </row>
    <row r="553" spans="4:29" x14ac:dyDescent="0.25">
      <c r="D553" s="19"/>
      <c r="E553" s="19"/>
      <c r="F553" s="22"/>
      <c r="G553" s="18"/>
      <c r="H553"/>
      <c r="I553" s="19"/>
      <c r="J553"/>
      <c r="K553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AB553" s="19"/>
      <c r="AC553" s="19"/>
    </row>
    <row r="554" spans="4:29" x14ac:dyDescent="0.25">
      <c r="D554" s="19"/>
      <c r="E554" s="19"/>
      <c r="F554" s="22"/>
      <c r="G554" s="18"/>
      <c r="H554"/>
      <c r="I554" s="19"/>
      <c r="J554"/>
      <c r="K554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AB554" s="19"/>
      <c r="AC554" s="19"/>
    </row>
    <row r="555" spans="4:29" x14ac:dyDescent="0.25">
      <c r="D555" s="19"/>
      <c r="E555" s="19"/>
      <c r="F555" s="22"/>
      <c r="G555" s="18"/>
      <c r="H555"/>
      <c r="I555" s="19"/>
      <c r="J555"/>
      <c r="K555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AB555" s="19"/>
      <c r="AC555" s="19"/>
    </row>
    <row r="556" spans="4:29" x14ac:dyDescent="0.25">
      <c r="D556" s="19"/>
      <c r="E556" s="19"/>
      <c r="F556" s="22"/>
      <c r="G556" s="18"/>
      <c r="H556"/>
      <c r="I556" s="19"/>
      <c r="J556"/>
      <c r="K556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AB556" s="19"/>
      <c r="AC556" s="19"/>
    </row>
    <row r="557" spans="4:29" x14ac:dyDescent="0.25">
      <c r="D557" s="19"/>
      <c r="E557" s="19"/>
      <c r="F557" s="22"/>
      <c r="G557" s="18"/>
      <c r="H557"/>
      <c r="I557" s="19"/>
      <c r="J557"/>
      <c r="K557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AB557" s="19"/>
      <c r="AC557" s="19"/>
    </row>
    <row r="558" spans="4:29" x14ac:dyDescent="0.25">
      <c r="D558" s="19"/>
      <c r="E558" s="19"/>
      <c r="F558" s="22"/>
      <c r="G558" s="18"/>
      <c r="H558"/>
      <c r="I558" s="19"/>
      <c r="J558"/>
      <c r="K558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AB558" s="19"/>
      <c r="AC558" s="19"/>
    </row>
    <row r="559" spans="4:29" x14ac:dyDescent="0.25">
      <c r="D559" s="19"/>
      <c r="E559" s="19"/>
      <c r="F559" s="22"/>
      <c r="G559" s="18"/>
      <c r="H559"/>
      <c r="I559" s="19"/>
      <c r="J559"/>
      <c r="K559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AB559" s="19"/>
      <c r="AC559" s="19"/>
    </row>
    <row r="560" spans="4:29" x14ac:dyDescent="0.25">
      <c r="D560" s="19"/>
      <c r="E560" s="19"/>
      <c r="F560" s="22"/>
      <c r="G560" s="18"/>
      <c r="H560"/>
      <c r="I560" s="19"/>
      <c r="J560"/>
      <c r="K56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AB560" s="19"/>
      <c r="AC560" s="19"/>
    </row>
    <row r="561" spans="4:29" x14ac:dyDescent="0.25">
      <c r="D561" s="19"/>
      <c r="E561" s="19"/>
      <c r="F561" s="22"/>
      <c r="G561" s="18"/>
      <c r="H561"/>
      <c r="I561" s="19"/>
      <c r="J561"/>
      <c r="K561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AB561" s="19"/>
      <c r="AC561" s="19"/>
    </row>
    <row r="562" spans="4:29" x14ac:dyDescent="0.25">
      <c r="D562" s="19"/>
      <c r="E562" s="19"/>
      <c r="F562" s="22"/>
      <c r="G562" s="18"/>
      <c r="H562"/>
      <c r="I562" s="19"/>
      <c r="J562"/>
      <c r="K562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AB562" s="19"/>
      <c r="AC562" s="19"/>
    </row>
    <row r="563" spans="4:29" x14ac:dyDescent="0.25">
      <c r="D563" s="19"/>
      <c r="E563" s="19"/>
      <c r="F563" s="22"/>
      <c r="G563" s="18"/>
      <c r="H563"/>
      <c r="I563" s="19"/>
      <c r="J563"/>
      <c r="K563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AB563" s="19"/>
      <c r="AC563" s="19"/>
    </row>
    <row r="564" spans="4:29" x14ac:dyDescent="0.25">
      <c r="D564" s="19"/>
      <c r="E564" s="19"/>
      <c r="F564" s="22"/>
      <c r="G564" s="18"/>
      <c r="H564"/>
      <c r="I564" s="19"/>
      <c r="J564"/>
      <c r="K564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AB564" s="19"/>
      <c r="AC564" s="19"/>
    </row>
    <row r="565" spans="4:29" x14ac:dyDescent="0.25">
      <c r="D565" s="19"/>
      <c r="E565" s="19"/>
      <c r="F565" s="22"/>
      <c r="G565" s="18"/>
      <c r="H565"/>
      <c r="I565" s="19"/>
      <c r="J565"/>
      <c r="K565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AB565" s="19"/>
      <c r="AC565" s="19"/>
    </row>
    <row r="566" spans="4:29" x14ac:dyDescent="0.25">
      <c r="D566" s="19"/>
      <c r="E566" s="19"/>
      <c r="F566" s="22"/>
      <c r="G566" s="18"/>
      <c r="H566"/>
      <c r="I566" s="19"/>
      <c r="J566"/>
      <c r="K566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AB566" s="19"/>
      <c r="AC566" s="19"/>
    </row>
    <row r="567" spans="4:29" x14ac:dyDescent="0.25">
      <c r="D567" s="19"/>
      <c r="E567" s="19"/>
      <c r="F567" s="22"/>
      <c r="G567" s="18"/>
      <c r="H567"/>
      <c r="I567" s="19"/>
      <c r="J567"/>
      <c r="K567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AB567" s="19"/>
      <c r="AC567" s="19"/>
    </row>
    <row r="568" spans="4:29" x14ac:dyDescent="0.25">
      <c r="D568" s="19"/>
      <c r="E568" s="19"/>
      <c r="F568" s="22"/>
      <c r="G568" s="18"/>
      <c r="H568"/>
      <c r="I568" s="19"/>
      <c r="J568"/>
      <c r="K568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AB568" s="19"/>
      <c r="AC568" s="19"/>
    </row>
    <row r="569" spans="4:29" x14ac:dyDescent="0.25">
      <c r="D569" s="19"/>
      <c r="E569" s="19"/>
      <c r="F569" s="22"/>
      <c r="G569" s="18"/>
      <c r="H569"/>
      <c r="I569" s="19"/>
      <c r="J569"/>
      <c r="K569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AB569" s="19"/>
      <c r="AC569" s="19"/>
    </row>
    <row r="570" spans="4:29" x14ac:dyDescent="0.25">
      <c r="D570" s="19"/>
      <c r="E570" s="19"/>
      <c r="F570" s="22"/>
      <c r="G570" s="18"/>
      <c r="H570"/>
      <c r="I570" s="19"/>
      <c r="J570"/>
      <c r="K57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AB570" s="19"/>
      <c r="AC570" s="19"/>
    </row>
    <row r="571" spans="4:29" x14ac:dyDescent="0.25">
      <c r="D571" s="19"/>
      <c r="E571" s="19"/>
      <c r="F571" s="22"/>
      <c r="G571" s="18"/>
      <c r="H571"/>
      <c r="I571" s="19"/>
      <c r="J571"/>
      <c r="K571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AB571" s="19"/>
      <c r="AC571" s="19"/>
    </row>
    <row r="572" spans="4:29" x14ac:dyDescent="0.25">
      <c r="D572" s="19"/>
      <c r="E572" s="19"/>
      <c r="F572" s="22"/>
      <c r="G572" s="18"/>
      <c r="H572"/>
      <c r="I572" s="19"/>
      <c r="J572"/>
      <c r="K572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AB572" s="19"/>
      <c r="AC572" s="19"/>
    </row>
    <row r="573" spans="4:29" x14ac:dyDescent="0.25">
      <c r="D573" s="19"/>
      <c r="E573" s="19"/>
      <c r="F573" s="22"/>
      <c r="G573" s="18"/>
      <c r="H573"/>
      <c r="I573" s="19"/>
      <c r="J573"/>
      <c r="K573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AB573" s="19"/>
      <c r="AC573" s="19"/>
    </row>
    <row r="574" spans="4:29" x14ac:dyDescent="0.25">
      <c r="D574" s="19"/>
      <c r="E574" s="19"/>
      <c r="F574" s="22"/>
      <c r="G574" s="18"/>
      <c r="H574"/>
      <c r="I574" s="19"/>
      <c r="J574"/>
      <c r="K574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AB574" s="19"/>
      <c r="AC574" s="19"/>
    </row>
    <row r="575" spans="4:29" x14ac:dyDescent="0.25">
      <c r="D575" s="19"/>
      <c r="E575" s="19"/>
      <c r="F575" s="22"/>
      <c r="G575" s="18"/>
      <c r="H575"/>
      <c r="I575" s="19"/>
      <c r="J575"/>
      <c r="K575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AB575" s="19"/>
      <c r="AC575" s="19"/>
    </row>
    <row r="576" spans="4:29" x14ac:dyDescent="0.25">
      <c r="D576" s="19"/>
      <c r="E576" s="19"/>
      <c r="F576" s="22"/>
      <c r="G576" s="18"/>
      <c r="H576"/>
      <c r="I576" s="19"/>
      <c r="J576"/>
      <c r="K576"/>
      <c r="L576" s="20"/>
      <c r="M576" s="20"/>
      <c r="N576" s="20"/>
      <c r="O576" s="20"/>
      <c r="P576" s="20"/>
      <c r="Q576" s="20"/>
      <c r="R576" s="20"/>
      <c r="S576" s="20"/>
      <c r="T576" s="20"/>
      <c r="U576" s="20"/>
    </row>
    <row r="577" spans="4:21" x14ac:dyDescent="0.25">
      <c r="D577" s="19"/>
      <c r="E577" s="19"/>
      <c r="F577" s="22"/>
      <c r="G577" s="18"/>
      <c r="H577"/>
      <c r="I577" s="19"/>
      <c r="J577"/>
      <c r="K577"/>
      <c r="L577" s="20"/>
      <c r="M577" s="20"/>
      <c r="N577" s="20"/>
      <c r="O577" s="20"/>
      <c r="P577" s="20"/>
      <c r="Q577" s="20"/>
      <c r="R577" s="20"/>
      <c r="S577" s="20"/>
      <c r="T577" s="20"/>
      <c r="U577" s="20"/>
    </row>
    <row r="578" spans="4:21" x14ac:dyDescent="0.25">
      <c r="D578" s="19"/>
      <c r="E578" s="19"/>
      <c r="F578" s="22"/>
      <c r="G578" s="18"/>
      <c r="H578"/>
      <c r="I578" s="19"/>
      <c r="J578"/>
      <c r="K578"/>
      <c r="L578" s="20"/>
      <c r="M578" s="20"/>
      <c r="N578" s="20"/>
      <c r="O578" s="20"/>
      <c r="P578" s="20"/>
      <c r="Q578" s="20"/>
      <c r="R578" s="20"/>
      <c r="S578" s="20"/>
      <c r="T578" s="20"/>
      <c r="U578" s="20"/>
    </row>
    <row r="579" spans="4:21" x14ac:dyDescent="0.25">
      <c r="D579" s="19"/>
      <c r="E579" s="19"/>
      <c r="F579" s="22"/>
      <c r="G579" s="18"/>
      <c r="H579"/>
      <c r="I579" s="19"/>
      <c r="J579"/>
      <c r="K579"/>
      <c r="L579" s="20"/>
      <c r="M579" s="20"/>
      <c r="N579" s="20"/>
      <c r="O579" s="20"/>
      <c r="P579" s="20"/>
      <c r="Q579" s="20"/>
      <c r="R579" s="20"/>
      <c r="S579" s="20"/>
      <c r="T579" s="20"/>
      <c r="U579" s="20"/>
    </row>
    <row r="580" spans="4:21" x14ac:dyDescent="0.25">
      <c r="D580" s="19"/>
      <c r="E580" s="19"/>
      <c r="F580" s="22"/>
      <c r="G580" s="18"/>
      <c r="H580"/>
      <c r="I580" s="19"/>
      <c r="J580"/>
      <c r="K580"/>
      <c r="L580" s="20"/>
      <c r="M580" s="20"/>
      <c r="N580" s="20"/>
      <c r="O580" s="20"/>
      <c r="P580" s="20"/>
      <c r="Q580" s="20"/>
      <c r="R580" s="20"/>
      <c r="S580" s="20"/>
      <c r="T580" s="20"/>
      <c r="U580" s="20"/>
    </row>
    <row r="581" spans="4:21" x14ac:dyDescent="0.25">
      <c r="D581" s="19"/>
      <c r="E581" s="19"/>
      <c r="F581" s="22"/>
      <c r="G581" s="18"/>
      <c r="H581"/>
      <c r="I581" s="19"/>
      <c r="J581"/>
      <c r="K581"/>
      <c r="L581" s="20"/>
      <c r="M581" s="20"/>
      <c r="N581" s="20"/>
      <c r="O581" s="20"/>
      <c r="P581" s="20"/>
      <c r="Q581" s="20"/>
      <c r="R581" s="20"/>
      <c r="S581" s="20"/>
      <c r="T581" s="20"/>
      <c r="U581" s="20"/>
    </row>
    <row r="582" spans="4:21" x14ac:dyDescent="0.25">
      <c r="D582" s="19"/>
      <c r="E582" s="19"/>
      <c r="F582" s="22"/>
      <c r="G582" s="18"/>
      <c r="H582"/>
      <c r="I582" s="19"/>
      <c r="J582"/>
      <c r="K582"/>
      <c r="L582" s="20"/>
      <c r="M582" s="20"/>
      <c r="N582" s="20"/>
      <c r="O582" s="20"/>
      <c r="P582" s="20"/>
      <c r="Q582" s="20"/>
      <c r="R582" s="20"/>
      <c r="S582" s="20"/>
      <c r="T582" s="20"/>
      <c r="U582" s="20"/>
    </row>
    <row r="583" spans="4:21" x14ac:dyDescent="0.25">
      <c r="D583" s="19"/>
      <c r="E583" s="19"/>
      <c r="F583" s="22"/>
      <c r="G583" s="18"/>
      <c r="H583"/>
      <c r="I583" s="19"/>
      <c r="J583"/>
      <c r="K583"/>
      <c r="L583" s="20"/>
      <c r="M583" s="20"/>
      <c r="N583" s="20"/>
      <c r="O583" s="20"/>
      <c r="P583" s="20"/>
      <c r="Q583" s="20"/>
      <c r="R583" s="20"/>
      <c r="S583" s="20"/>
      <c r="T583" s="20"/>
      <c r="U583" s="20"/>
    </row>
    <row r="584" spans="4:21" x14ac:dyDescent="0.25">
      <c r="D584" s="19"/>
      <c r="E584" s="19"/>
      <c r="F584" s="22"/>
      <c r="G584" s="18"/>
      <c r="H584"/>
      <c r="I584" s="19"/>
      <c r="J584"/>
      <c r="K584"/>
      <c r="L584" s="20"/>
      <c r="M584" s="20"/>
      <c r="N584" s="20"/>
      <c r="O584" s="20"/>
      <c r="P584" s="20"/>
      <c r="Q584" s="20"/>
      <c r="R584" s="20"/>
      <c r="S584" s="20"/>
      <c r="T584" s="20"/>
      <c r="U584" s="20"/>
    </row>
    <row r="585" spans="4:21" x14ac:dyDescent="0.25">
      <c r="D585" s="19"/>
      <c r="E585" s="19"/>
      <c r="F585" s="22"/>
      <c r="G585" s="18"/>
      <c r="H585"/>
      <c r="I585" s="19"/>
      <c r="J585"/>
      <c r="K585"/>
      <c r="L585" s="20"/>
      <c r="M585" s="20"/>
      <c r="N585" s="20"/>
      <c r="O585" s="20"/>
      <c r="P585" s="20"/>
      <c r="Q585" s="20"/>
      <c r="R585" s="20"/>
      <c r="S585" s="20"/>
      <c r="T585" s="20"/>
      <c r="U585" s="20"/>
    </row>
    <row r="586" spans="4:21" x14ac:dyDescent="0.25">
      <c r="D586" s="19"/>
      <c r="E586" s="19"/>
      <c r="F586" s="22"/>
      <c r="G586" s="18"/>
      <c r="H586"/>
      <c r="I586" s="19"/>
      <c r="J586"/>
      <c r="K586"/>
      <c r="L586" s="20"/>
      <c r="M586" s="20"/>
      <c r="N586" s="20"/>
      <c r="O586" s="20"/>
      <c r="P586" s="20"/>
      <c r="Q586" s="20"/>
      <c r="R586" s="20"/>
      <c r="S586" s="20"/>
      <c r="T586" s="20"/>
      <c r="U586" s="20"/>
    </row>
    <row r="587" spans="4:21" x14ac:dyDescent="0.25">
      <c r="D587" s="19"/>
      <c r="E587" s="19"/>
      <c r="F587" s="22"/>
      <c r="G587" s="18"/>
      <c r="H587"/>
      <c r="I587" s="19"/>
      <c r="J587"/>
      <c r="K587"/>
      <c r="L587" s="20"/>
      <c r="M587" s="20"/>
      <c r="N587" s="20"/>
      <c r="O587" s="20"/>
      <c r="P587" s="20"/>
      <c r="Q587" s="20"/>
      <c r="R587" s="20"/>
      <c r="S587" s="20"/>
      <c r="T587" s="20"/>
      <c r="U587" s="20"/>
    </row>
    <row r="588" spans="4:21" x14ac:dyDescent="0.25">
      <c r="D588" s="19"/>
      <c r="E588" s="19"/>
      <c r="F588" s="22"/>
      <c r="G588" s="18"/>
      <c r="H588"/>
      <c r="I588" s="19"/>
      <c r="J588"/>
      <c r="K588"/>
      <c r="L588" s="20"/>
      <c r="M588" s="20"/>
      <c r="N588" s="20"/>
      <c r="O588" s="20"/>
      <c r="P588" s="20"/>
      <c r="Q588" s="20"/>
      <c r="R588" s="20"/>
      <c r="S588" s="20"/>
      <c r="T588" s="20"/>
      <c r="U588" s="20"/>
    </row>
    <row r="589" spans="4:21" x14ac:dyDescent="0.25">
      <c r="D589" s="19"/>
      <c r="E589" s="19"/>
      <c r="F589" s="22"/>
      <c r="G589" s="18"/>
      <c r="H589"/>
      <c r="I589" s="19"/>
      <c r="J589"/>
      <c r="K589"/>
      <c r="L589" s="20"/>
      <c r="M589" s="20"/>
      <c r="N589" s="20"/>
      <c r="O589" s="20"/>
      <c r="P589" s="20"/>
      <c r="Q589" s="20"/>
      <c r="R589" s="20"/>
      <c r="S589" s="20"/>
      <c r="T589" s="20"/>
      <c r="U589" s="20"/>
    </row>
    <row r="590" spans="4:21" x14ac:dyDescent="0.25">
      <c r="D590" s="19"/>
      <c r="E590" s="19"/>
      <c r="F590" s="22"/>
      <c r="G590" s="18"/>
      <c r="H590"/>
      <c r="I590" s="19"/>
      <c r="J590"/>
      <c r="K590"/>
      <c r="L590" s="20"/>
      <c r="M590" s="20"/>
      <c r="N590" s="20"/>
      <c r="O590" s="20"/>
      <c r="P590" s="20"/>
      <c r="Q590" s="20"/>
      <c r="R590" s="20"/>
      <c r="S590" s="20"/>
      <c r="T590" s="20"/>
      <c r="U590" s="20"/>
    </row>
    <row r="591" spans="4:21" x14ac:dyDescent="0.25">
      <c r="D591" s="19"/>
      <c r="E591" s="19"/>
      <c r="F591" s="22"/>
      <c r="G591" s="18"/>
      <c r="H591"/>
      <c r="I591" s="19"/>
      <c r="J591"/>
      <c r="K591"/>
      <c r="L591" s="20"/>
      <c r="M591" s="20"/>
      <c r="N591" s="20"/>
      <c r="O591" s="20"/>
      <c r="P591" s="20"/>
      <c r="Q591" s="20"/>
      <c r="R591" s="20"/>
      <c r="S591" s="20"/>
      <c r="T591" s="20"/>
      <c r="U591" s="20"/>
    </row>
    <row r="592" spans="4:21" x14ac:dyDescent="0.25">
      <c r="D592" s="19"/>
      <c r="E592" s="19"/>
      <c r="F592" s="22"/>
      <c r="G592" s="18"/>
      <c r="H592"/>
      <c r="I592" s="19"/>
      <c r="J592"/>
      <c r="K592"/>
      <c r="L592" s="20"/>
      <c r="M592" s="20"/>
      <c r="N592" s="20"/>
      <c r="O592" s="20"/>
      <c r="P592" s="20"/>
      <c r="Q592" s="20"/>
      <c r="R592" s="20"/>
      <c r="S592" s="20"/>
      <c r="T592" s="20"/>
      <c r="U592" s="20"/>
    </row>
    <row r="593" spans="4:21" x14ac:dyDescent="0.25">
      <c r="D593" s="19"/>
      <c r="E593" s="19"/>
      <c r="F593" s="22"/>
      <c r="G593" s="18"/>
      <c r="H593"/>
      <c r="I593" s="19"/>
      <c r="J593"/>
      <c r="K593"/>
      <c r="L593" s="20"/>
      <c r="M593" s="20"/>
      <c r="N593" s="20"/>
      <c r="O593" s="20"/>
      <c r="P593" s="20"/>
      <c r="Q593" s="20"/>
      <c r="R593" s="20"/>
      <c r="S593" s="20"/>
      <c r="T593" s="20"/>
      <c r="U593" s="20"/>
    </row>
    <row r="594" spans="4:21" x14ac:dyDescent="0.25">
      <c r="D594" s="19"/>
      <c r="E594" s="19"/>
      <c r="F594" s="22"/>
      <c r="G594" s="18"/>
      <c r="H594"/>
      <c r="I594" s="19"/>
      <c r="J594"/>
      <c r="K594"/>
      <c r="L594" s="20"/>
      <c r="M594" s="20"/>
      <c r="N594" s="20"/>
      <c r="O594" s="20"/>
      <c r="P594" s="20"/>
      <c r="Q594" s="20"/>
      <c r="R594" s="20"/>
      <c r="S594" s="20"/>
      <c r="T594" s="20"/>
      <c r="U594" s="20"/>
    </row>
    <row r="595" spans="4:21" x14ac:dyDescent="0.25">
      <c r="D595" s="19"/>
      <c r="E595" s="19"/>
      <c r="F595" s="22"/>
      <c r="G595" s="18"/>
      <c r="H595"/>
      <c r="I595" s="19"/>
      <c r="J595"/>
      <c r="K595"/>
      <c r="L595" s="20"/>
      <c r="M595" s="20"/>
      <c r="N595" s="20"/>
      <c r="O595" s="20"/>
      <c r="P595" s="20"/>
      <c r="Q595" s="20"/>
      <c r="R595" s="20"/>
      <c r="S595" s="20"/>
      <c r="T595" s="20"/>
      <c r="U595" s="20"/>
    </row>
    <row r="596" spans="4:21" x14ac:dyDescent="0.25">
      <c r="D596" s="19"/>
      <c r="E596" s="19"/>
      <c r="F596" s="22"/>
      <c r="G596" s="18"/>
      <c r="H596"/>
      <c r="I596" s="19"/>
      <c r="J596"/>
      <c r="K596"/>
      <c r="L596" s="20"/>
      <c r="M596" s="20"/>
      <c r="N596" s="20"/>
      <c r="O596" s="20"/>
      <c r="P596" s="20"/>
      <c r="Q596" s="20"/>
      <c r="R596" s="20"/>
      <c r="S596" s="20"/>
      <c r="T596" s="20"/>
      <c r="U596" s="20"/>
    </row>
    <row r="597" spans="4:21" x14ac:dyDescent="0.25">
      <c r="D597" s="19"/>
      <c r="E597" s="19"/>
      <c r="F597" s="22"/>
      <c r="G597" s="18"/>
      <c r="H597"/>
      <c r="I597" s="19"/>
      <c r="J597"/>
      <c r="K597"/>
      <c r="L597" s="20"/>
      <c r="M597" s="20"/>
      <c r="N597" s="20"/>
      <c r="O597" s="20"/>
      <c r="P597" s="20"/>
      <c r="Q597" s="20"/>
      <c r="R597" s="20"/>
      <c r="S597" s="20"/>
      <c r="T597" s="20"/>
      <c r="U597" s="20"/>
    </row>
    <row r="598" spans="4:21" x14ac:dyDescent="0.25">
      <c r="D598" s="19"/>
      <c r="E598" s="19"/>
      <c r="F598" s="22"/>
      <c r="G598" s="18"/>
      <c r="H598"/>
      <c r="I598" s="19"/>
      <c r="J598"/>
      <c r="K598"/>
      <c r="L598" s="20"/>
      <c r="M598" s="20"/>
      <c r="N598" s="20"/>
      <c r="O598" s="20"/>
      <c r="P598" s="20"/>
      <c r="Q598" s="20"/>
      <c r="R598" s="20"/>
      <c r="S598" s="20"/>
      <c r="T598" s="20"/>
      <c r="U598" s="20"/>
    </row>
    <row r="599" spans="4:21" x14ac:dyDescent="0.25">
      <c r="D599" s="19"/>
      <c r="E599" s="19"/>
      <c r="F599" s="22"/>
      <c r="G599" s="18"/>
      <c r="H599"/>
      <c r="I599" s="19"/>
      <c r="J599"/>
      <c r="K599"/>
      <c r="L599" s="20"/>
      <c r="M599" s="20"/>
      <c r="N599" s="20"/>
      <c r="O599" s="20"/>
      <c r="P599" s="20"/>
      <c r="Q599" s="20"/>
      <c r="R599" s="20"/>
      <c r="S599" s="20"/>
      <c r="T599" s="20"/>
      <c r="U599" s="20"/>
    </row>
    <row r="600" spans="4:21" x14ac:dyDescent="0.25">
      <c r="D600" s="19"/>
      <c r="E600" s="19"/>
      <c r="F600" s="22"/>
      <c r="G600" s="18"/>
      <c r="H600"/>
      <c r="I600" s="19"/>
      <c r="J600"/>
      <c r="K600"/>
      <c r="L600" s="20"/>
      <c r="M600" s="20"/>
      <c r="N600" s="20"/>
      <c r="O600" s="20"/>
      <c r="P600" s="20"/>
      <c r="Q600" s="20"/>
      <c r="R600" s="20"/>
      <c r="S600" s="20"/>
      <c r="T600" s="20"/>
      <c r="U600" s="20"/>
    </row>
    <row r="601" spans="4:21" x14ac:dyDescent="0.25">
      <c r="D601" s="19"/>
      <c r="E601" s="19"/>
      <c r="F601" s="22"/>
      <c r="G601" s="18"/>
      <c r="H601"/>
      <c r="I601" s="19"/>
      <c r="J601"/>
      <c r="K601"/>
      <c r="L601" s="20"/>
      <c r="M601" s="20"/>
      <c r="N601" s="20"/>
      <c r="O601" s="20"/>
      <c r="P601" s="20"/>
      <c r="Q601" s="20"/>
      <c r="R601" s="20"/>
      <c r="S601" s="20"/>
      <c r="T601" s="20"/>
      <c r="U601" s="20"/>
    </row>
    <row r="602" spans="4:21" x14ac:dyDescent="0.25">
      <c r="D602" s="19"/>
      <c r="E602" s="19"/>
      <c r="F602" s="22"/>
      <c r="G602" s="18"/>
      <c r="H602"/>
      <c r="I602" s="19"/>
      <c r="J602"/>
      <c r="K602"/>
      <c r="L602" s="20"/>
      <c r="M602" s="20"/>
      <c r="N602" s="20"/>
      <c r="O602" s="20"/>
      <c r="P602" s="20"/>
      <c r="Q602" s="20"/>
      <c r="R602" s="20"/>
      <c r="S602" s="20"/>
      <c r="T602" s="20"/>
      <c r="U602" s="20"/>
    </row>
    <row r="603" spans="4:21" x14ac:dyDescent="0.25">
      <c r="D603" s="19"/>
      <c r="E603" s="19"/>
      <c r="F603" s="22"/>
      <c r="G603" s="18"/>
      <c r="H603"/>
      <c r="I603" s="19"/>
      <c r="J603"/>
      <c r="K603"/>
      <c r="L603" s="20"/>
      <c r="M603" s="20"/>
      <c r="N603" s="20"/>
      <c r="O603" s="20"/>
      <c r="P603" s="20"/>
      <c r="Q603" s="20"/>
      <c r="R603" s="20"/>
      <c r="S603" s="20"/>
      <c r="T603" s="20"/>
      <c r="U603" s="20"/>
    </row>
    <row r="604" spans="4:21" x14ac:dyDescent="0.25">
      <c r="D604" s="19"/>
      <c r="E604" s="19"/>
      <c r="F604" s="22"/>
      <c r="G604" s="18"/>
      <c r="H604"/>
      <c r="I604" s="19"/>
      <c r="J604"/>
      <c r="K604"/>
      <c r="L604" s="20"/>
      <c r="M604" s="20"/>
      <c r="N604" s="20"/>
      <c r="O604" s="20"/>
      <c r="P604" s="20"/>
      <c r="Q604" s="20"/>
      <c r="R604" s="20"/>
      <c r="S604" s="20"/>
      <c r="T604" s="20"/>
      <c r="U604" s="20"/>
    </row>
    <row r="605" spans="4:21" x14ac:dyDescent="0.25">
      <c r="D605" s="19"/>
      <c r="E605" s="19"/>
      <c r="F605" s="22"/>
      <c r="G605" s="18"/>
      <c r="H605"/>
      <c r="I605" s="19"/>
      <c r="J605"/>
      <c r="K605"/>
      <c r="L605" s="20"/>
      <c r="M605" s="20"/>
      <c r="N605" s="20"/>
      <c r="O605" s="20"/>
      <c r="P605" s="20"/>
      <c r="Q605" s="20"/>
      <c r="R605" s="20"/>
      <c r="S605" s="20"/>
      <c r="T605" s="20"/>
      <c r="U605" s="20"/>
    </row>
    <row r="606" spans="4:21" x14ac:dyDescent="0.25">
      <c r="D606" s="19"/>
      <c r="E606" s="19"/>
      <c r="F606" s="22"/>
      <c r="G606" s="18"/>
      <c r="H606"/>
      <c r="I606" s="19"/>
      <c r="J606"/>
      <c r="K606"/>
      <c r="L606" s="20"/>
      <c r="M606" s="20"/>
      <c r="N606" s="20"/>
      <c r="O606" s="20"/>
      <c r="P606" s="20"/>
      <c r="Q606" s="20"/>
      <c r="R606" s="20"/>
      <c r="S606" s="20"/>
      <c r="T606" s="20"/>
      <c r="U606" s="20"/>
    </row>
    <row r="607" spans="4:21" x14ac:dyDescent="0.25">
      <c r="D607" s="19"/>
      <c r="E607" s="19"/>
      <c r="F607" s="22"/>
      <c r="G607" s="18"/>
      <c r="H607"/>
      <c r="I607" s="19"/>
      <c r="J607"/>
      <c r="K607"/>
      <c r="L607" s="20"/>
      <c r="M607" s="20"/>
      <c r="N607" s="20"/>
      <c r="O607" s="20"/>
      <c r="P607" s="20"/>
      <c r="Q607" s="20"/>
      <c r="R607" s="20"/>
      <c r="S607" s="20"/>
      <c r="T607" s="20"/>
      <c r="U607" s="20"/>
    </row>
    <row r="608" spans="4:21" x14ac:dyDescent="0.25">
      <c r="D608" s="19"/>
      <c r="E608" s="19"/>
      <c r="F608" s="22"/>
      <c r="G608" s="18"/>
      <c r="H608"/>
      <c r="I608" s="19"/>
      <c r="J608"/>
      <c r="K608"/>
      <c r="L608" s="20"/>
      <c r="M608" s="20"/>
      <c r="N608" s="20"/>
      <c r="O608" s="20"/>
      <c r="P608" s="20"/>
      <c r="Q608" s="20"/>
      <c r="R608" s="20"/>
      <c r="S608" s="20"/>
      <c r="T608" s="20"/>
      <c r="U608" s="20"/>
    </row>
    <row r="609" spans="4:21" x14ac:dyDescent="0.25">
      <c r="D609" s="19"/>
      <c r="E609" s="19"/>
      <c r="F609" s="22"/>
      <c r="G609" s="18"/>
      <c r="H609"/>
      <c r="I609" s="19"/>
      <c r="J609"/>
      <c r="K609"/>
      <c r="L609" s="20"/>
      <c r="M609" s="20"/>
      <c r="N609" s="20"/>
      <c r="O609" s="20"/>
      <c r="P609" s="20"/>
      <c r="Q609" s="20"/>
      <c r="R609" s="20"/>
      <c r="S609" s="20"/>
      <c r="T609" s="20"/>
      <c r="U609" s="20"/>
    </row>
    <row r="610" spans="4:21" x14ac:dyDescent="0.25">
      <c r="D610" s="19"/>
      <c r="E610" s="19"/>
      <c r="F610" s="22"/>
      <c r="G610" s="18"/>
      <c r="H610"/>
      <c r="I610" s="19"/>
      <c r="J610"/>
      <c r="K610"/>
      <c r="L610" s="20"/>
      <c r="M610" s="20"/>
      <c r="N610" s="20"/>
      <c r="O610" s="20"/>
      <c r="P610" s="20"/>
      <c r="Q610" s="20"/>
      <c r="R610" s="20"/>
      <c r="S610" s="20"/>
      <c r="T610" s="20"/>
      <c r="U610" s="20"/>
    </row>
    <row r="611" spans="4:21" x14ac:dyDescent="0.25">
      <c r="D611" s="19"/>
      <c r="E611" s="19"/>
      <c r="F611" s="22"/>
      <c r="G611" s="18"/>
      <c r="H611"/>
      <c r="I611" s="19"/>
      <c r="J611"/>
      <c r="K611"/>
      <c r="L611" s="20"/>
      <c r="M611" s="20"/>
      <c r="N611" s="20"/>
      <c r="O611" s="20"/>
      <c r="P611" s="20"/>
      <c r="Q611" s="20"/>
      <c r="R611" s="20"/>
      <c r="S611" s="20"/>
      <c r="T611" s="20"/>
      <c r="U611" s="20"/>
    </row>
    <row r="612" spans="4:21" x14ac:dyDescent="0.25">
      <c r="D612" s="19"/>
      <c r="E612" s="19"/>
      <c r="F612" s="22"/>
      <c r="G612" s="18"/>
      <c r="H612"/>
      <c r="I612" s="19"/>
      <c r="J612"/>
      <c r="K612"/>
      <c r="L612" s="20"/>
      <c r="M612" s="20"/>
      <c r="N612" s="20"/>
      <c r="O612" s="20"/>
      <c r="P612" s="20"/>
      <c r="Q612" s="20"/>
      <c r="R612" s="20"/>
      <c r="S612" s="20"/>
      <c r="T612" s="20"/>
      <c r="U612" s="20"/>
    </row>
    <row r="613" spans="4:21" x14ac:dyDescent="0.25">
      <c r="D613" s="19"/>
      <c r="E613" s="19"/>
      <c r="F613" s="22"/>
      <c r="G613" s="18"/>
      <c r="H613"/>
      <c r="I613" s="19"/>
      <c r="J613"/>
      <c r="K613"/>
      <c r="L613" s="20"/>
      <c r="M613" s="20"/>
      <c r="N613" s="20"/>
      <c r="O613" s="20"/>
      <c r="P613" s="20"/>
      <c r="Q613" s="20"/>
      <c r="R613" s="20"/>
      <c r="S613" s="20"/>
      <c r="T613" s="20"/>
      <c r="U613" s="20"/>
    </row>
    <row r="614" spans="4:21" x14ac:dyDescent="0.25">
      <c r="D614" s="19"/>
      <c r="E614" s="19"/>
      <c r="F614" s="22"/>
      <c r="G614" s="18"/>
      <c r="H614"/>
      <c r="I614" s="19"/>
      <c r="J614"/>
      <c r="K614"/>
      <c r="L614" s="20"/>
      <c r="M614" s="20"/>
      <c r="N614" s="20"/>
      <c r="O614" s="20"/>
      <c r="P614" s="20"/>
      <c r="Q614" s="20"/>
      <c r="R614" s="20"/>
      <c r="S614" s="20"/>
      <c r="T614" s="20"/>
      <c r="U614" s="20"/>
    </row>
    <row r="615" spans="4:21" x14ac:dyDescent="0.25">
      <c r="D615" s="19"/>
      <c r="E615" s="19"/>
      <c r="F615" s="22"/>
      <c r="G615" s="18"/>
      <c r="H615"/>
      <c r="I615" s="19"/>
      <c r="J615"/>
      <c r="K615"/>
      <c r="L615" s="20"/>
      <c r="M615" s="20"/>
      <c r="N615" s="20"/>
      <c r="O615" s="20"/>
      <c r="P615" s="20"/>
      <c r="Q615" s="20"/>
      <c r="R615" s="20"/>
      <c r="S615" s="20"/>
      <c r="T615" s="20"/>
      <c r="U615" s="20"/>
    </row>
    <row r="616" spans="4:21" x14ac:dyDescent="0.25">
      <c r="D616" s="19"/>
      <c r="E616" s="19"/>
      <c r="F616" s="22"/>
      <c r="G616" s="18"/>
      <c r="H616"/>
      <c r="I616" s="19"/>
      <c r="J616"/>
      <c r="K616"/>
      <c r="L616" s="20"/>
      <c r="M616" s="20"/>
      <c r="N616" s="20"/>
      <c r="O616" s="20"/>
      <c r="P616" s="20"/>
      <c r="Q616" s="20"/>
      <c r="R616" s="20"/>
      <c r="S616" s="20"/>
      <c r="T616" s="20"/>
      <c r="U616" s="20"/>
    </row>
    <row r="617" spans="4:21" x14ac:dyDescent="0.25">
      <c r="D617" s="19"/>
      <c r="E617" s="19"/>
      <c r="F617" s="22"/>
      <c r="G617" s="18"/>
      <c r="H617"/>
      <c r="I617" s="19"/>
      <c r="J617"/>
      <c r="K617"/>
      <c r="L617" s="20"/>
      <c r="M617" s="20"/>
      <c r="N617" s="20"/>
      <c r="O617" s="20"/>
      <c r="P617" s="20"/>
      <c r="Q617" s="20"/>
      <c r="R617" s="20"/>
      <c r="S617" s="20"/>
      <c r="T617" s="20"/>
      <c r="U617" s="20"/>
    </row>
    <row r="618" spans="4:21" x14ac:dyDescent="0.25">
      <c r="D618" s="19"/>
      <c r="E618" s="19"/>
      <c r="F618" s="22"/>
      <c r="G618" s="18"/>
      <c r="H618"/>
      <c r="I618" s="19"/>
      <c r="J618"/>
      <c r="K618"/>
      <c r="L618" s="20"/>
      <c r="M618" s="20"/>
      <c r="N618" s="20"/>
      <c r="O618" s="20"/>
      <c r="P618" s="20"/>
      <c r="Q618" s="20"/>
      <c r="R618" s="20"/>
      <c r="S618" s="20"/>
      <c r="T618" s="20"/>
      <c r="U618" s="20"/>
    </row>
    <row r="619" spans="4:21" x14ac:dyDescent="0.25">
      <c r="D619" s="19"/>
      <c r="E619" s="19"/>
      <c r="F619" s="22"/>
      <c r="G619" s="18"/>
      <c r="H619"/>
      <c r="I619" s="19"/>
      <c r="J619"/>
      <c r="K619"/>
      <c r="L619" s="20"/>
      <c r="M619" s="20"/>
      <c r="N619" s="20"/>
      <c r="O619" s="20"/>
      <c r="P619" s="20"/>
      <c r="Q619" s="20"/>
      <c r="R619" s="20"/>
      <c r="S619" s="20"/>
      <c r="T619" s="20"/>
      <c r="U619" s="20"/>
    </row>
    <row r="620" spans="4:21" x14ac:dyDescent="0.25">
      <c r="D620" s="19"/>
      <c r="E620" s="19"/>
      <c r="F620" s="22"/>
      <c r="G620" s="18"/>
      <c r="H620"/>
      <c r="I620" s="19"/>
      <c r="J620"/>
      <c r="K6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</row>
    <row r="621" spans="4:21" x14ac:dyDescent="0.25">
      <c r="D621" s="19"/>
      <c r="E621" s="19"/>
      <c r="F621" s="22"/>
      <c r="G621" s="18"/>
      <c r="H621"/>
      <c r="I621" s="19"/>
      <c r="J621"/>
      <c r="K621"/>
      <c r="L621" s="20"/>
      <c r="M621" s="20"/>
      <c r="N621" s="20"/>
      <c r="O621" s="20"/>
      <c r="P621" s="20"/>
      <c r="Q621" s="20"/>
      <c r="R621" s="20"/>
      <c r="S621" s="20"/>
      <c r="T621" s="20"/>
      <c r="U621" s="20"/>
    </row>
    <row r="622" spans="4:21" x14ac:dyDescent="0.25">
      <c r="D622" s="19"/>
      <c r="E622" s="19"/>
      <c r="F622" s="22"/>
      <c r="G622" s="18"/>
      <c r="H622"/>
      <c r="I622" s="19"/>
      <c r="J622"/>
      <c r="K622"/>
      <c r="L622" s="20"/>
      <c r="M622" s="20"/>
      <c r="N622" s="20"/>
      <c r="O622" s="20"/>
      <c r="P622" s="20"/>
      <c r="Q622" s="20"/>
      <c r="R622" s="20"/>
      <c r="S622" s="20"/>
      <c r="T622" s="20"/>
      <c r="U622" s="20"/>
    </row>
    <row r="623" spans="4:21" x14ac:dyDescent="0.25">
      <c r="D623" s="19"/>
      <c r="E623" s="19"/>
      <c r="F623" s="22"/>
      <c r="G623" s="18"/>
      <c r="H623"/>
      <c r="I623" s="19"/>
      <c r="J623"/>
      <c r="K623"/>
      <c r="L623" s="20"/>
      <c r="M623" s="20"/>
      <c r="N623" s="20"/>
      <c r="O623" s="20"/>
      <c r="P623" s="20"/>
      <c r="Q623" s="20"/>
      <c r="R623" s="20"/>
      <c r="S623" s="20"/>
      <c r="T623" s="20"/>
      <c r="U623" s="20"/>
    </row>
    <row r="624" spans="4:21" x14ac:dyDescent="0.25">
      <c r="D624" s="19"/>
      <c r="E624" s="19"/>
      <c r="F624" s="22"/>
      <c r="G624" s="18"/>
      <c r="H624"/>
      <c r="I624" s="19"/>
      <c r="J624"/>
      <c r="K624"/>
      <c r="L624" s="20"/>
      <c r="M624" s="20"/>
      <c r="N624" s="20"/>
      <c r="O624" s="20"/>
      <c r="P624" s="20"/>
      <c r="Q624" s="20"/>
      <c r="R624" s="20"/>
      <c r="S624" s="20"/>
      <c r="T624" s="20"/>
      <c r="U624" s="20"/>
    </row>
    <row r="625" spans="4:21" x14ac:dyDescent="0.25">
      <c r="D625" s="19"/>
      <c r="E625" s="19"/>
      <c r="F625" s="22"/>
      <c r="G625" s="18"/>
      <c r="H625"/>
      <c r="I625" s="19"/>
      <c r="J625"/>
      <c r="K625"/>
      <c r="L625" s="20"/>
      <c r="M625" s="20"/>
      <c r="N625" s="20"/>
      <c r="O625" s="20"/>
      <c r="P625" s="20"/>
      <c r="Q625" s="20"/>
      <c r="R625" s="20"/>
      <c r="S625" s="20"/>
      <c r="T625" s="20"/>
      <c r="U625" s="20"/>
    </row>
    <row r="626" spans="4:21" x14ac:dyDescent="0.25">
      <c r="D626" s="19"/>
      <c r="E626" s="19"/>
      <c r="F626" s="22"/>
      <c r="G626" s="18"/>
      <c r="H626"/>
      <c r="I626" s="19"/>
      <c r="J626"/>
      <c r="K626"/>
      <c r="L626" s="20"/>
      <c r="M626" s="20"/>
      <c r="N626" s="20"/>
      <c r="O626" s="20"/>
      <c r="P626" s="20"/>
      <c r="Q626" s="20"/>
      <c r="R626" s="20"/>
      <c r="S626" s="20"/>
      <c r="T626" s="20"/>
      <c r="U626" s="20"/>
    </row>
    <row r="627" spans="4:21" x14ac:dyDescent="0.25">
      <c r="D627" s="19"/>
      <c r="E627" s="19"/>
      <c r="F627" s="22"/>
      <c r="G627" s="18"/>
      <c r="H627"/>
      <c r="I627" s="19"/>
      <c r="J627"/>
      <c r="K627"/>
      <c r="L627" s="20"/>
      <c r="M627" s="20"/>
      <c r="N627" s="20"/>
      <c r="O627" s="20"/>
      <c r="P627" s="20"/>
      <c r="Q627" s="20"/>
      <c r="R627" s="20"/>
      <c r="S627" s="20"/>
      <c r="T627" s="20"/>
      <c r="U627" s="20"/>
    </row>
    <row r="628" spans="4:21" x14ac:dyDescent="0.25">
      <c r="D628" s="19"/>
      <c r="E628" s="19"/>
      <c r="F628" s="22"/>
      <c r="G628" s="18"/>
      <c r="H628"/>
      <c r="I628" s="19"/>
      <c r="J628"/>
      <c r="K628"/>
      <c r="L628" s="20"/>
      <c r="M628" s="20"/>
      <c r="N628" s="20"/>
      <c r="O628" s="20"/>
      <c r="P628" s="20"/>
      <c r="Q628" s="20"/>
      <c r="R628" s="20"/>
      <c r="S628" s="20"/>
      <c r="T628" s="20"/>
      <c r="U628" s="20"/>
    </row>
    <row r="629" spans="4:21" x14ac:dyDescent="0.25">
      <c r="D629" s="19"/>
      <c r="E629" s="19"/>
      <c r="F629" s="22"/>
      <c r="G629" s="18"/>
      <c r="H629"/>
      <c r="I629" s="19"/>
      <c r="J629"/>
      <c r="K629"/>
      <c r="L629" s="20"/>
      <c r="M629" s="20"/>
      <c r="N629" s="20"/>
      <c r="O629" s="20"/>
      <c r="P629" s="20"/>
      <c r="Q629" s="20"/>
      <c r="R629" s="20"/>
      <c r="S629" s="20"/>
      <c r="T629" s="20"/>
      <c r="U629" s="20"/>
    </row>
    <row r="630" spans="4:21" x14ac:dyDescent="0.25">
      <c r="D630" s="19"/>
      <c r="E630" s="19"/>
      <c r="F630" s="22"/>
      <c r="G630" s="18"/>
      <c r="H630"/>
      <c r="I630" s="19"/>
      <c r="J630"/>
      <c r="K630"/>
      <c r="L630" s="20"/>
      <c r="M630" s="20"/>
      <c r="N630" s="20"/>
      <c r="O630" s="20"/>
      <c r="P630" s="20"/>
      <c r="Q630" s="20"/>
      <c r="R630" s="20"/>
      <c r="S630" s="20"/>
      <c r="T630" s="20"/>
      <c r="U630" s="20"/>
    </row>
    <row r="631" spans="4:21" x14ac:dyDescent="0.25">
      <c r="D631" s="19"/>
      <c r="E631" s="19"/>
      <c r="F631" s="22"/>
      <c r="G631" s="18"/>
      <c r="H631"/>
      <c r="I631" s="19"/>
      <c r="J631"/>
      <c r="K631"/>
      <c r="L631" s="20"/>
      <c r="M631" s="20"/>
      <c r="N631" s="20"/>
      <c r="O631" s="20"/>
      <c r="P631" s="20"/>
      <c r="Q631" s="20"/>
      <c r="R631" s="20"/>
      <c r="S631" s="20"/>
      <c r="T631" s="20"/>
      <c r="U631" s="20"/>
    </row>
    <row r="632" spans="4:21" x14ac:dyDescent="0.25">
      <c r="D632" s="19"/>
      <c r="E632" s="19"/>
      <c r="F632" s="22"/>
      <c r="G632" s="18"/>
      <c r="H632"/>
      <c r="I632" s="19"/>
      <c r="J632"/>
      <c r="K632"/>
      <c r="L632" s="20"/>
      <c r="M632" s="20"/>
      <c r="N632" s="20"/>
      <c r="O632" s="20"/>
      <c r="P632" s="20"/>
      <c r="Q632" s="20"/>
      <c r="R632" s="20"/>
      <c r="S632" s="20"/>
      <c r="T632" s="20"/>
      <c r="U632" s="20"/>
    </row>
    <row r="633" spans="4:21" x14ac:dyDescent="0.25">
      <c r="D633" s="19"/>
      <c r="E633" s="19"/>
      <c r="F633" s="22"/>
      <c r="G633" s="18"/>
      <c r="H633"/>
      <c r="I633" s="19"/>
      <c r="J633"/>
      <c r="K633"/>
      <c r="L633" s="20"/>
      <c r="M633" s="20"/>
      <c r="N633" s="20"/>
      <c r="O633" s="20"/>
      <c r="P633" s="20"/>
      <c r="Q633" s="20"/>
      <c r="R633" s="20"/>
      <c r="S633" s="20"/>
      <c r="T633" s="20"/>
      <c r="U633" s="20"/>
    </row>
    <row r="634" spans="4:21" x14ac:dyDescent="0.25">
      <c r="D634" s="19"/>
      <c r="E634" s="19"/>
      <c r="F634" s="22"/>
      <c r="G634" s="18"/>
      <c r="H634"/>
      <c r="I634" s="19"/>
      <c r="J634"/>
      <c r="K634"/>
      <c r="L634" s="20"/>
      <c r="M634" s="20"/>
      <c r="N634" s="20"/>
      <c r="O634" s="20"/>
      <c r="P634" s="20"/>
      <c r="Q634" s="20"/>
      <c r="R634" s="20"/>
      <c r="S634" s="20"/>
      <c r="T634" s="20"/>
      <c r="U634" s="20"/>
    </row>
    <row r="635" spans="4:21" x14ac:dyDescent="0.25">
      <c r="D635" s="19"/>
      <c r="E635" s="19"/>
      <c r="F635" s="22"/>
      <c r="G635" s="18"/>
      <c r="H635"/>
      <c r="I635" s="19"/>
      <c r="J635"/>
      <c r="K635"/>
      <c r="L635" s="20"/>
      <c r="M635" s="20"/>
      <c r="N635" s="20"/>
      <c r="O635" s="20"/>
      <c r="P635" s="20"/>
      <c r="Q635" s="20"/>
      <c r="R635" s="20"/>
      <c r="S635" s="20"/>
      <c r="T635" s="20"/>
      <c r="U635" s="20"/>
    </row>
    <row r="636" spans="4:21" x14ac:dyDescent="0.25">
      <c r="D636" s="19"/>
      <c r="E636" s="19"/>
      <c r="F636" s="22"/>
      <c r="G636" s="18"/>
      <c r="H636"/>
      <c r="I636" s="19"/>
      <c r="J636"/>
      <c r="K636"/>
      <c r="L636" s="20"/>
      <c r="M636" s="20"/>
      <c r="N636" s="20"/>
      <c r="O636" s="20"/>
      <c r="P636" s="20"/>
      <c r="Q636" s="20"/>
      <c r="R636" s="20"/>
      <c r="S636" s="20"/>
      <c r="T636" s="20"/>
      <c r="U636" s="20"/>
    </row>
    <row r="637" spans="4:21" x14ac:dyDescent="0.25">
      <c r="D637" s="19"/>
      <c r="E637" s="19"/>
      <c r="F637" s="22"/>
      <c r="G637" s="18"/>
      <c r="H637"/>
      <c r="I637" s="19"/>
      <c r="J637"/>
      <c r="K637"/>
      <c r="L637" s="20"/>
      <c r="M637" s="20"/>
      <c r="N637" s="20"/>
      <c r="O637" s="20"/>
      <c r="P637" s="20"/>
      <c r="Q637" s="20"/>
      <c r="R637" s="20"/>
      <c r="S637" s="20"/>
      <c r="T637" s="20"/>
      <c r="U637" s="20"/>
    </row>
    <row r="638" spans="4:21" x14ac:dyDescent="0.25">
      <c r="D638" s="19"/>
      <c r="E638" s="19"/>
      <c r="F638" s="22"/>
      <c r="G638" s="18"/>
      <c r="H638"/>
      <c r="I638" s="19"/>
      <c r="J638"/>
      <c r="K638"/>
      <c r="L638" s="20"/>
      <c r="M638" s="20"/>
      <c r="N638" s="20"/>
      <c r="O638" s="20"/>
      <c r="P638" s="20"/>
      <c r="Q638" s="20"/>
      <c r="R638" s="20"/>
      <c r="S638" s="20"/>
      <c r="T638" s="20"/>
      <c r="U638" s="20"/>
    </row>
    <row r="639" spans="4:21" x14ac:dyDescent="0.25">
      <c r="D639" s="19"/>
      <c r="E639" s="19"/>
      <c r="F639" s="22"/>
      <c r="G639" s="18"/>
      <c r="H639"/>
      <c r="I639" s="19"/>
      <c r="J639"/>
      <c r="K639"/>
      <c r="L639" s="20"/>
      <c r="M639" s="20"/>
      <c r="N639" s="20"/>
      <c r="O639" s="20"/>
      <c r="P639" s="20"/>
      <c r="Q639" s="20"/>
      <c r="R639" s="20"/>
      <c r="S639" s="20"/>
      <c r="T639" s="20"/>
      <c r="U639" s="20"/>
    </row>
    <row r="640" spans="4:21" x14ac:dyDescent="0.25">
      <c r="D640" s="19"/>
      <c r="E640" s="19"/>
      <c r="F640" s="22"/>
      <c r="G640" s="18"/>
      <c r="H640"/>
      <c r="I640" s="19"/>
      <c r="J640"/>
      <c r="K640"/>
      <c r="L640" s="20"/>
      <c r="M640" s="20"/>
      <c r="N640" s="20"/>
      <c r="O640" s="20"/>
      <c r="P640" s="20"/>
      <c r="Q640" s="20"/>
      <c r="R640" s="20"/>
      <c r="S640" s="20"/>
      <c r="T640" s="20"/>
      <c r="U640" s="20"/>
    </row>
    <row r="641" spans="4:21" x14ac:dyDescent="0.25">
      <c r="D641" s="19"/>
      <c r="E641" s="19"/>
      <c r="F641" s="22"/>
      <c r="G641" s="18"/>
      <c r="H641"/>
      <c r="I641" s="19"/>
      <c r="J641"/>
      <c r="K641"/>
      <c r="L641" s="20"/>
      <c r="M641" s="20"/>
      <c r="N641" s="20"/>
      <c r="O641" s="20"/>
      <c r="P641" s="20"/>
      <c r="Q641" s="20"/>
      <c r="R641" s="20"/>
      <c r="S641" s="20"/>
      <c r="T641" s="20"/>
      <c r="U641" s="20"/>
    </row>
    <row r="642" spans="4:21" x14ac:dyDescent="0.25">
      <c r="D642" s="19"/>
      <c r="E642" s="19"/>
      <c r="F642" s="22"/>
      <c r="G642" s="18"/>
      <c r="H642"/>
      <c r="I642" s="19"/>
      <c r="J642"/>
      <c r="K642"/>
      <c r="L642" s="20"/>
      <c r="M642" s="20"/>
      <c r="N642" s="20"/>
      <c r="O642" s="20"/>
      <c r="P642" s="20"/>
      <c r="Q642" s="20"/>
      <c r="R642" s="20"/>
      <c r="S642" s="20"/>
      <c r="T642" s="20"/>
      <c r="U642" s="20"/>
    </row>
    <row r="643" spans="4:21" x14ac:dyDescent="0.25">
      <c r="D643" s="19"/>
      <c r="E643" s="19"/>
      <c r="F643" s="22"/>
      <c r="G643" s="18"/>
      <c r="H643"/>
      <c r="I643" s="19"/>
      <c r="J643"/>
      <c r="K643"/>
      <c r="L643" s="20"/>
      <c r="M643" s="20"/>
      <c r="N643" s="20"/>
      <c r="O643" s="20"/>
      <c r="P643" s="20"/>
      <c r="Q643" s="20"/>
      <c r="R643" s="20"/>
      <c r="S643" s="20"/>
      <c r="T643" s="20"/>
      <c r="U643" s="20"/>
    </row>
    <row r="644" spans="4:21" x14ac:dyDescent="0.25">
      <c r="D644" s="19"/>
      <c r="E644" s="19"/>
      <c r="F644" s="22"/>
      <c r="G644" s="18"/>
      <c r="H644"/>
      <c r="I644" s="19"/>
      <c r="J644"/>
      <c r="K644"/>
      <c r="L644" s="20"/>
      <c r="M644" s="20"/>
      <c r="N644" s="20"/>
      <c r="O644" s="20"/>
      <c r="P644" s="20"/>
      <c r="Q644" s="20"/>
      <c r="R644" s="20"/>
      <c r="S644" s="20"/>
      <c r="T644" s="20"/>
      <c r="U644" s="20"/>
    </row>
    <row r="645" spans="4:21" x14ac:dyDescent="0.25">
      <c r="D645" s="19"/>
      <c r="E645" s="19"/>
      <c r="F645" s="22"/>
      <c r="G645" s="18"/>
      <c r="H645"/>
      <c r="I645" s="19"/>
      <c r="J645"/>
      <c r="K645"/>
      <c r="L645" s="20"/>
      <c r="M645" s="20"/>
      <c r="N645" s="20"/>
      <c r="O645" s="20"/>
      <c r="P645" s="20"/>
      <c r="Q645" s="20"/>
      <c r="R645" s="20"/>
      <c r="S645" s="20"/>
      <c r="T645" s="20"/>
      <c r="U645" s="20"/>
    </row>
    <row r="646" spans="4:21" x14ac:dyDescent="0.25">
      <c r="D646" s="19"/>
      <c r="E646" s="19"/>
      <c r="F646" s="22"/>
      <c r="G646" s="18"/>
      <c r="H646"/>
      <c r="I646" s="19"/>
      <c r="J646"/>
      <c r="K646"/>
      <c r="L646" s="20"/>
      <c r="M646" s="20"/>
      <c r="N646" s="20"/>
      <c r="O646" s="20"/>
      <c r="P646" s="20"/>
      <c r="Q646" s="20"/>
      <c r="R646" s="20"/>
      <c r="S646" s="20"/>
      <c r="T646" s="20"/>
      <c r="U646" s="20"/>
    </row>
    <row r="647" spans="4:21" x14ac:dyDescent="0.25">
      <c r="D647" s="19"/>
      <c r="E647" s="19"/>
      <c r="F647" s="22"/>
      <c r="G647" s="18"/>
      <c r="H647"/>
      <c r="I647" s="19"/>
      <c r="J647"/>
      <c r="K647"/>
      <c r="L647" s="20"/>
      <c r="M647" s="20"/>
      <c r="N647" s="20"/>
      <c r="O647" s="20"/>
      <c r="P647" s="20"/>
      <c r="Q647" s="20"/>
      <c r="R647" s="20"/>
      <c r="S647" s="20"/>
      <c r="T647" s="20"/>
      <c r="U647" s="20"/>
    </row>
    <row r="648" spans="4:21" x14ac:dyDescent="0.25">
      <c r="D648" s="19"/>
      <c r="E648" s="19"/>
      <c r="F648" s="22"/>
      <c r="G648" s="18"/>
      <c r="H648"/>
      <c r="I648" s="19"/>
      <c r="J648"/>
      <c r="K648"/>
      <c r="L648" s="20"/>
      <c r="M648" s="20"/>
      <c r="N648" s="20"/>
      <c r="O648" s="20"/>
      <c r="P648" s="20"/>
      <c r="Q648" s="20"/>
      <c r="R648" s="20"/>
      <c r="S648" s="20"/>
      <c r="T648" s="20"/>
      <c r="U648" s="20"/>
    </row>
    <row r="649" spans="4:21" x14ac:dyDescent="0.25">
      <c r="D649" s="19"/>
      <c r="E649" s="19"/>
      <c r="F649" s="22"/>
      <c r="G649" s="18"/>
      <c r="H649"/>
      <c r="I649" s="19"/>
      <c r="J649"/>
      <c r="K649"/>
      <c r="L649" s="20"/>
      <c r="M649" s="20"/>
      <c r="N649" s="20"/>
      <c r="O649" s="20"/>
      <c r="P649" s="20"/>
      <c r="Q649" s="20"/>
      <c r="R649" s="20"/>
      <c r="S649" s="20"/>
      <c r="T649" s="20"/>
      <c r="U649" s="20"/>
    </row>
    <row r="650" spans="4:21" x14ac:dyDescent="0.25">
      <c r="D650" s="19"/>
      <c r="E650" s="19"/>
      <c r="F650" s="22"/>
      <c r="G650" s="18"/>
      <c r="H650"/>
      <c r="I650" s="19"/>
      <c r="J650"/>
      <c r="K650"/>
      <c r="L650" s="20"/>
      <c r="M650" s="20"/>
      <c r="N650" s="20"/>
      <c r="O650" s="20"/>
      <c r="P650" s="20"/>
      <c r="Q650" s="20"/>
      <c r="R650" s="20"/>
      <c r="S650" s="20"/>
      <c r="T650" s="20"/>
      <c r="U650" s="20"/>
    </row>
    <row r="651" spans="4:21" x14ac:dyDescent="0.25">
      <c r="D651" s="19"/>
      <c r="E651" s="19"/>
      <c r="F651" s="22"/>
      <c r="G651" s="18"/>
      <c r="H651"/>
      <c r="I651" s="19"/>
      <c r="J651"/>
      <c r="K651"/>
      <c r="L651" s="20"/>
      <c r="M651" s="20"/>
      <c r="N651" s="20"/>
      <c r="O651" s="20"/>
      <c r="P651" s="20"/>
      <c r="Q651" s="20"/>
      <c r="R651" s="20"/>
      <c r="S651" s="20"/>
      <c r="T651" s="20"/>
      <c r="U651" s="20"/>
    </row>
    <row r="652" spans="4:21" x14ac:dyDescent="0.25">
      <c r="D652" s="19"/>
      <c r="E652" s="19"/>
      <c r="F652" s="22"/>
      <c r="G652" s="18"/>
      <c r="H652"/>
      <c r="I652" s="19"/>
      <c r="J652"/>
      <c r="K652"/>
      <c r="L652" s="20"/>
      <c r="M652" s="20"/>
      <c r="N652" s="20"/>
      <c r="O652" s="20"/>
      <c r="P652" s="20"/>
      <c r="Q652" s="20"/>
      <c r="R652" s="20"/>
      <c r="S652" s="20"/>
      <c r="T652" s="20"/>
      <c r="U652" s="20"/>
    </row>
    <row r="653" spans="4:21" x14ac:dyDescent="0.25">
      <c r="D653" s="19"/>
      <c r="E653" s="19"/>
      <c r="F653" s="22"/>
      <c r="G653" s="18"/>
      <c r="H653"/>
      <c r="I653" s="19"/>
      <c r="J653"/>
      <c r="K653"/>
      <c r="L653" s="20"/>
      <c r="M653" s="20"/>
      <c r="N653" s="20"/>
      <c r="O653" s="20"/>
      <c r="P653" s="20"/>
      <c r="Q653" s="20"/>
      <c r="R653" s="20"/>
      <c r="S653" s="20"/>
      <c r="T653" s="20"/>
      <c r="U653" s="20"/>
    </row>
    <row r="654" spans="4:21" x14ac:dyDescent="0.25">
      <c r="D654" s="19"/>
      <c r="E654" s="19"/>
      <c r="F654" s="22"/>
      <c r="G654" s="18"/>
      <c r="H654"/>
      <c r="I654" s="19"/>
      <c r="J654"/>
      <c r="K654"/>
      <c r="L654" s="20"/>
      <c r="M654" s="20"/>
      <c r="N654" s="20"/>
      <c r="O654" s="20"/>
      <c r="P654" s="20"/>
      <c r="Q654" s="20"/>
      <c r="R654" s="20"/>
      <c r="S654" s="20"/>
      <c r="T654" s="20"/>
      <c r="U654" s="20"/>
    </row>
    <row r="655" spans="4:21" x14ac:dyDescent="0.25">
      <c r="D655" s="19"/>
      <c r="E655" s="19"/>
      <c r="F655" s="22"/>
      <c r="G655" s="18"/>
      <c r="H655"/>
      <c r="I655" s="19"/>
      <c r="J655"/>
      <c r="K655"/>
      <c r="L655" s="20"/>
      <c r="M655" s="20"/>
      <c r="N655" s="20"/>
      <c r="O655" s="20"/>
      <c r="P655" s="20"/>
      <c r="Q655" s="20"/>
      <c r="R655" s="20"/>
      <c r="S655" s="20"/>
      <c r="T655" s="20"/>
      <c r="U655" s="20"/>
    </row>
    <row r="656" spans="4:21" x14ac:dyDescent="0.25">
      <c r="D656" s="19"/>
      <c r="E656" s="19"/>
      <c r="F656" s="22"/>
      <c r="G656" s="18"/>
      <c r="H656"/>
      <c r="I656" s="19"/>
      <c r="J656"/>
      <c r="K656"/>
      <c r="L656" s="20"/>
      <c r="M656" s="20"/>
      <c r="N656" s="20"/>
      <c r="O656" s="20"/>
      <c r="P656" s="20"/>
      <c r="Q656" s="20"/>
      <c r="R656" s="20"/>
      <c r="S656" s="20"/>
      <c r="T656" s="20"/>
      <c r="U656" s="20"/>
    </row>
    <row r="657" spans="4:21" x14ac:dyDescent="0.25">
      <c r="D657" s="19"/>
      <c r="E657" s="19"/>
      <c r="F657" s="22"/>
      <c r="G657" s="18"/>
      <c r="H657"/>
      <c r="I657" s="19"/>
      <c r="J657"/>
      <c r="K657"/>
      <c r="L657" s="20"/>
      <c r="M657" s="20"/>
      <c r="N657" s="20"/>
      <c r="O657" s="20"/>
      <c r="P657" s="20"/>
      <c r="Q657" s="20"/>
      <c r="R657" s="20"/>
      <c r="S657" s="20"/>
      <c r="T657" s="20"/>
      <c r="U657" s="20"/>
    </row>
    <row r="658" spans="4:21" x14ac:dyDescent="0.25">
      <c r="D658" s="19"/>
      <c r="E658" s="19"/>
      <c r="F658" s="22"/>
      <c r="G658" s="18"/>
      <c r="H658"/>
      <c r="I658" s="19"/>
      <c r="J658"/>
      <c r="K658"/>
      <c r="L658" s="20"/>
      <c r="M658" s="20"/>
      <c r="N658" s="20"/>
      <c r="O658" s="20"/>
      <c r="P658" s="20"/>
      <c r="Q658" s="20"/>
      <c r="R658" s="20"/>
      <c r="S658" s="20"/>
      <c r="T658" s="20"/>
      <c r="U658" s="20"/>
    </row>
    <row r="659" spans="4:21" x14ac:dyDescent="0.25">
      <c r="D659" s="19"/>
      <c r="E659" s="19"/>
      <c r="F659" s="22"/>
      <c r="G659" s="18"/>
      <c r="H659"/>
      <c r="I659" s="19"/>
      <c r="J659"/>
      <c r="K659"/>
      <c r="L659" s="20"/>
      <c r="M659" s="20"/>
      <c r="N659" s="20"/>
      <c r="O659" s="20"/>
      <c r="P659" s="20"/>
      <c r="Q659" s="20"/>
      <c r="R659" s="20"/>
      <c r="S659" s="20"/>
      <c r="T659" s="20"/>
      <c r="U659" s="20"/>
    </row>
    <row r="660" spans="4:21" x14ac:dyDescent="0.25">
      <c r="D660" s="19"/>
      <c r="E660" s="19"/>
      <c r="F660" s="22"/>
      <c r="G660" s="18"/>
      <c r="H660"/>
      <c r="I660" s="19"/>
      <c r="J660"/>
      <c r="K660"/>
      <c r="L660" s="20"/>
      <c r="M660" s="20"/>
      <c r="N660" s="20"/>
      <c r="O660" s="20"/>
      <c r="P660" s="20"/>
      <c r="Q660" s="20"/>
      <c r="R660" s="20"/>
      <c r="S660" s="20"/>
      <c r="T660" s="20"/>
      <c r="U660" s="20"/>
    </row>
    <row r="661" spans="4:21" x14ac:dyDescent="0.25">
      <c r="D661" s="19"/>
      <c r="E661" s="19"/>
      <c r="F661" s="22"/>
      <c r="G661" s="18"/>
      <c r="H661"/>
      <c r="I661" s="19"/>
      <c r="J661"/>
      <c r="K661"/>
      <c r="L661" s="20"/>
      <c r="M661" s="20"/>
      <c r="N661" s="20"/>
      <c r="O661" s="20"/>
      <c r="P661" s="20"/>
      <c r="Q661" s="20"/>
      <c r="R661" s="20"/>
      <c r="S661" s="20"/>
      <c r="T661" s="20"/>
      <c r="U661" s="20"/>
    </row>
    <row r="662" spans="4:21" x14ac:dyDescent="0.25">
      <c r="D662" s="19"/>
      <c r="E662" s="19"/>
      <c r="F662" s="22"/>
      <c r="G662" s="18"/>
      <c r="H662"/>
      <c r="I662" s="19"/>
      <c r="J662"/>
      <c r="K662"/>
      <c r="L662" s="20"/>
      <c r="M662" s="20"/>
      <c r="N662" s="20"/>
      <c r="O662" s="20"/>
      <c r="P662" s="20"/>
      <c r="Q662" s="20"/>
      <c r="R662" s="20"/>
      <c r="S662" s="20"/>
      <c r="T662" s="20"/>
      <c r="U662" s="20"/>
    </row>
    <row r="663" spans="4:21" x14ac:dyDescent="0.25">
      <c r="D663" s="19"/>
      <c r="E663" s="19"/>
      <c r="F663" s="22"/>
      <c r="G663" s="18"/>
      <c r="H663"/>
      <c r="I663" s="19"/>
      <c r="J663"/>
      <c r="K663"/>
      <c r="L663" s="20"/>
      <c r="M663" s="20"/>
      <c r="N663" s="20"/>
      <c r="O663" s="20"/>
      <c r="P663" s="20"/>
      <c r="Q663" s="20"/>
      <c r="R663" s="20"/>
      <c r="S663" s="20"/>
      <c r="T663" s="20"/>
      <c r="U663" s="20"/>
    </row>
    <row r="664" spans="4:21" x14ac:dyDescent="0.25">
      <c r="D664" s="19"/>
      <c r="E664" s="19"/>
      <c r="F664" s="22"/>
      <c r="G664" s="18"/>
      <c r="H664"/>
      <c r="I664" s="19"/>
      <c r="J664"/>
      <c r="K664"/>
      <c r="L664" s="20"/>
      <c r="M664" s="20"/>
      <c r="N664" s="20"/>
      <c r="O664" s="20"/>
      <c r="P664" s="20"/>
      <c r="Q664" s="20"/>
      <c r="R664" s="20"/>
      <c r="S664" s="20"/>
      <c r="T664" s="20"/>
      <c r="U664" s="20"/>
    </row>
    <row r="665" spans="4:21" x14ac:dyDescent="0.25">
      <c r="D665" s="19"/>
      <c r="E665" s="19"/>
      <c r="F665" s="22"/>
      <c r="G665" s="18"/>
      <c r="H665"/>
      <c r="I665" s="19"/>
      <c r="J665"/>
      <c r="K665"/>
      <c r="L665" s="20"/>
      <c r="M665" s="20"/>
      <c r="N665" s="20"/>
      <c r="O665" s="20"/>
      <c r="P665" s="20"/>
      <c r="Q665" s="20"/>
      <c r="R665" s="20"/>
      <c r="S665" s="20"/>
      <c r="T665" s="20"/>
      <c r="U665" s="20"/>
    </row>
    <row r="666" spans="4:21" x14ac:dyDescent="0.25">
      <c r="D666" s="19"/>
      <c r="E666" s="19"/>
      <c r="F666" s="22"/>
      <c r="G666" s="18"/>
      <c r="H666"/>
      <c r="I666" s="19"/>
      <c r="J666"/>
      <c r="K666"/>
      <c r="L666" s="20"/>
      <c r="M666" s="20"/>
      <c r="N666" s="20"/>
      <c r="O666" s="20"/>
      <c r="P666" s="20"/>
      <c r="Q666" s="20"/>
      <c r="R666" s="20"/>
      <c r="S666" s="20"/>
      <c r="T666" s="20"/>
      <c r="U666" s="20"/>
    </row>
    <row r="667" spans="4:21" x14ac:dyDescent="0.25">
      <c r="D667" s="19"/>
      <c r="E667" s="19"/>
      <c r="F667" s="22"/>
      <c r="G667" s="18"/>
      <c r="H667"/>
      <c r="I667" s="19"/>
      <c r="J667"/>
      <c r="K667"/>
      <c r="L667" s="20"/>
      <c r="M667" s="20"/>
      <c r="N667" s="20"/>
      <c r="O667" s="20"/>
      <c r="P667" s="20"/>
      <c r="Q667" s="20"/>
      <c r="R667" s="20"/>
      <c r="S667" s="20"/>
      <c r="T667" s="20"/>
      <c r="U667" s="20"/>
    </row>
    <row r="668" spans="4:21" x14ac:dyDescent="0.25">
      <c r="D668" s="19"/>
      <c r="E668" s="19"/>
      <c r="F668" s="22"/>
      <c r="G668" s="18"/>
      <c r="H668"/>
      <c r="I668" s="19"/>
      <c r="J668"/>
      <c r="K668"/>
      <c r="L668" s="20"/>
      <c r="M668" s="20"/>
      <c r="N668" s="20"/>
      <c r="O668" s="20"/>
      <c r="P668" s="20"/>
      <c r="Q668" s="20"/>
      <c r="R668" s="20"/>
      <c r="S668" s="20"/>
      <c r="T668" s="20"/>
      <c r="U668" s="20"/>
    </row>
    <row r="669" spans="4:21" x14ac:dyDescent="0.25">
      <c r="D669" s="19"/>
      <c r="E669" s="19"/>
      <c r="F669" s="22"/>
      <c r="G669" s="18"/>
      <c r="H669"/>
      <c r="I669" s="19"/>
      <c r="J669"/>
      <c r="K669"/>
      <c r="L669" s="20"/>
      <c r="M669" s="20"/>
      <c r="N669" s="20"/>
      <c r="O669" s="20"/>
      <c r="P669" s="20"/>
      <c r="Q669" s="20"/>
      <c r="R669" s="20"/>
      <c r="S669" s="20"/>
      <c r="T669" s="20"/>
      <c r="U669" s="20"/>
    </row>
    <row r="670" spans="4:21" x14ac:dyDescent="0.25">
      <c r="D670" s="19"/>
      <c r="E670" s="19"/>
      <c r="F670" s="22"/>
      <c r="G670" s="18"/>
      <c r="H670"/>
      <c r="I670" s="19"/>
      <c r="J670"/>
      <c r="K670"/>
      <c r="L670" s="20"/>
      <c r="M670" s="20"/>
      <c r="N670" s="20"/>
      <c r="O670" s="20"/>
      <c r="P670" s="20"/>
      <c r="Q670" s="20"/>
      <c r="R670" s="20"/>
      <c r="S670" s="20"/>
      <c r="T670" s="20"/>
      <c r="U670" s="20"/>
    </row>
    <row r="671" spans="4:21" x14ac:dyDescent="0.25">
      <c r="D671" s="19"/>
      <c r="E671" s="19"/>
      <c r="F671" s="22"/>
      <c r="G671" s="18"/>
      <c r="H671"/>
      <c r="I671" s="19"/>
      <c r="J671"/>
      <c r="K671"/>
      <c r="L671" s="20"/>
      <c r="M671" s="20"/>
      <c r="N671" s="20"/>
      <c r="O671" s="20"/>
      <c r="P671" s="20"/>
      <c r="Q671" s="20"/>
      <c r="R671" s="20"/>
      <c r="S671" s="20"/>
      <c r="T671" s="20"/>
      <c r="U671" s="20"/>
    </row>
    <row r="672" spans="4:21" x14ac:dyDescent="0.25">
      <c r="D672" s="19"/>
      <c r="E672" s="19"/>
      <c r="F672" s="22"/>
      <c r="G672" s="18"/>
      <c r="H672"/>
      <c r="I672" s="19"/>
      <c r="J672"/>
      <c r="K672"/>
      <c r="L672" s="20"/>
      <c r="M672" s="20"/>
      <c r="N672" s="20"/>
      <c r="O672" s="20"/>
      <c r="P672" s="20"/>
      <c r="Q672" s="20"/>
      <c r="R672" s="20"/>
      <c r="S672" s="20"/>
      <c r="T672" s="20"/>
      <c r="U672" s="20"/>
    </row>
    <row r="673" spans="4:21" x14ac:dyDescent="0.25">
      <c r="D673" s="19"/>
      <c r="E673" s="19"/>
      <c r="F673" s="22"/>
      <c r="G673" s="18"/>
      <c r="H673"/>
      <c r="I673" s="19"/>
      <c r="J673"/>
      <c r="K673"/>
      <c r="L673" s="20"/>
      <c r="M673" s="20"/>
      <c r="N673" s="20"/>
      <c r="O673" s="20"/>
      <c r="P673" s="20"/>
      <c r="Q673" s="20"/>
      <c r="R673" s="20"/>
      <c r="S673" s="20"/>
      <c r="T673" s="20"/>
      <c r="U673" s="20"/>
    </row>
    <row r="674" spans="4:21" x14ac:dyDescent="0.25">
      <c r="D674" s="19"/>
      <c r="E674" s="19"/>
      <c r="F674" s="22"/>
      <c r="G674" s="18"/>
      <c r="H674"/>
      <c r="I674" s="19"/>
      <c r="J674"/>
      <c r="K674"/>
      <c r="L674" s="20"/>
      <c r="M674" s="20"/>
      <c r="N674" s="20"/>
      <c r="O674" s="20"/>
      <c r="P674" s="20"/>
      <c r="Q674" s="20"/>
      <c r="R674" s="20"/>
      <c r="S674" s="20"/>
      <c r="T674" s="20"/>
      <c r="U674" s="20"/>
    </row>
    <row r="675" spans="4:21" x14ac:dyDescent="0.25">
      <c r="D675" s="19"/>
      <c r="E675" s="19"/>
      <c r="F675" s="22"/>
      <c r="G675" s="18"/>
      <c r="H675"/>
      <c r="I675" s="19"/>
      <c r="J675"/>
      <c r="K675"/>
      <c r="L675" s="20"/>
      <c r="M675" s="20"/>
      <c r="N675" s="20"/>
      <c r="O675" s="20"/>
      <c r="P675" s="20"/>
      <c r="Q675" s="20"/>
      <c r="R675" s="20"/>
      <c r="S675" s="20"/>
      <c r="T675" s="20"/>
      <c r="U675" s="20"/>
    </row>
    <row r="676" spans="4:21" x14ac:dyDescent="0.25">
      <c r="D676" s="19"/>
      <c r="E676" s="19"/>
      <c r="F676" s="22"/>
      <c r="G676" s="18"/>
      <c r="H676"/>
      <c r="I676" s="19"/>
      <c r="J676"/>
      <c r="K676"/>
      <c r="L676" s="20"/>
      <c r="M676" s="20"/>
      <c r="N676" s="20"/>
      <c r="O676" s="20"/>
      <c r="P676" s="20"/>
      <c r="Q676" s="20"/>
      <c r="R676" s="20"/>
      <c r="S676" s="20"/>
      <c r="T676" s="20"/>
      <c r="U676" s="20"/>
    </row>
    <row r="677" spans="4:21" x14ac:dyDescent="0.25">
      <c r="D677" s="19"/>
      <c r="E677" s="19"/>
      <c r="F677" s="22"/>
      <c r="G677" s="18"/>
      <c r="H677"/>
      <c r="I677" s="19"/>
      <c r="J677"/>
      <c r="K677"/>
      <c r="L677" s="20"/>
      <c r="M677" s="20"/>
      <c r="N677" s="20"/>
      <c r="O677" s="20"/>
      <c r="P677" s="20"/>
      <c r="Q677" s="20"/>
      <c r="R677" s="20"/>
      <c r="S677" s="20"/>
      <c r="T677" s="20"/>
      <c r="U677" s="20"/>
    </row>
    <row r="678" spans="4:21" x14ac:dyDescent="0.25">
      <c r="D678" s="19"/>
      <c r="E678" s="19"/>
      <c r="F678" s="22"/>
      <c r="G678" s="18"/>
      <c r="H678"/>
      <c r="I678" s="19"/>
      <c r="J678"/>
      <c r="K678"/>
      <c r="L678" s="20"/>
      <c r="M678" s="20"/>
      <c r="N678" s="20"/>
      <c r="O678" s="20"/>
      <c r="P678" s="20"/>
      <c r="Q678" s="20"/>
      <c r="R678" s="20"/>
      <c r="S678" s="20"/>
      <c r="T678" s="20"/>
      <c r="U678" s="20"/>
    </row>
    <row r="679" spans="4:21" x14ac:dyDescent="0.25">
      <c r="D679" s="19"/>
      <c r="E679" s="19"/>
      <c r="F679" s="22"/>
      <c r="G679" s="18"/>
      <c r="H679"/>
      <c r="I679" s="19"/>
      <c r="J679"/>
      <c r="K679"/>
      <c r="L679" s="20"/>
      <c r="M679" s="20"/>
      <c r="N679" s="20"/>
      <c r="O679" s="20"/>
      <c r="P679" s="20"/>
      <c r="Q679" s="20"/>
      <c r="R679" s="20"/>
      <c r="S679" s="20"/>
      <c r="T679" s="20"/>
      <c r="U679" s="20"/>
    </row>
    <row r="680" spans="4:21" x14ac:dyDescent="0.25">
      <c r="D680" s="19"/>
      <c r="E680" s="19"/>
      <c r="F680" s="22"/>
      <c r="G680" s="18"/>
      <c r="H680"/>
      <c r="I680" s="19"/>
      <c r="J680"/>
      <c r="K680"/>
      <c r="L680" s="20"/>
      <c r="M680" s="20"/>
      <c r="N680" s="20"/>
      <c r="O680" s="20"/>
      <c r="P680" s="20"/>
      <c r="Q680" s="20"/>
      <c r="R680" s="20"/>
      <c r="S680" s="20"/>
      <c r="T680" s="20"/>
      <c r="U680" s="20"/>
    </row>
    <row r="681" spans="4:21" x14ac:dyDescent="0.25">
      <c r="D681" s="19"/>
      <c r="E681" s="19"/>
      <c r="F681" s="22"/>
      <c r="G681" s="18"/>
      <c r="H681"/>
      <c r="I681" s="19"/>
      <c r="J681"/>
      <c r="K681"/>
      <c r="L681" s="20"/>
      <c r="M681" s="20"/>
      <c r="N681" s="20"/>
      <c r="O681" s="20"/>
      <c r="P681" s="20"/>
      <c r="Q681" s="20"/>
      <c r="R681" s="20"/>
      <c r="S681" s="20"/>
      <c r="T681" s="20"/>
      <c r="U681" s="20"/>
    </row>
    <row r="682" spans="4:21" x14ac:dyDescent="0.25">
      <c r="D682" s="19"/>
      <c r="E682" s="19"/>
      <c r="F682" s="22"/>
      <c r="G682" s="18"/>
      <c r="H682"/>
      <c r="I682" s="19"/>
      <c r="J682"/>
      <c r="K682"/>
      <c r="L682" s="20"/>
      <c r="M682" s="20"/>
      <c r="N682" s="20"/>
      <c r="O682" s="20"/>
      <c r="P682" s="20"/>
      <c r="Q682" s="20"/>
      <c r="R682" s="20"/>
      <c r="S682" s="20"/>
      <c r="T682" s="20"/>
      <c r="U682" s="20"/>
    </row>
    <row r="683" spans="4:21" x14ac:dyDescent="0.25">
      <c r="D683" s="19"/>
      <c r="E683" s="19"/>
      <c r="F683" s="22"/>
      <c r="G683" s="18"/>
      <c r="H683"/>
      <c r="I683" s="19"/>
      <c r="J683"/>
      <c r="K683"/>
      <c r="L683" s="20"/>
      <c r="M683" s="20"/>
      <c r="N683" s="20"/>
      <c r="O683" s="20"/>
      <c r="P683" s="20"/>
      <c r="Q683" s="20"/>
      <c r="R683" s="20"/>
      <c r="S683" s="20"/>
      <c r="T683" s="20"/>
      <c r="U683" s="20"/>
    </row>
    <row r="684" spans="4:21" x14ac:dyDescent="0.25">
      <c r="D684" s="19"/>
      <c r="E684" s="19"/>
      <c r="F684" s="22"/>
      <c r="G684" s="18"/>
      <c r="H684"/>
      <c r="I684" s="19"/>
      <c r="J684"/>
      <c r="K684"/>
      <c r="L684" s="20"/>
      <c r="M684" s="20"/>
      <c r="N684" s="20"/>
      <c r="O684" s="20"/>
      <c r="P684" s="20"/>
      <c r="Q684" s="20"/>
      <c r="R684" s="20"/>
      <c r="S684" s="20"/>
      <c r="T684" s="20"/>
      <c r="U684" s="20"/>
    </row>
    <row r="685" spans="4:21" x14ac:dyDescent="0.25">
      <c r="D685" s="19"/>
      <c r="E685" s="19"/>
      <c r="F685" s="22"/>
      <c r="G685" s="18"/>
      <c r="H685"/>
      <c r="I685" s="19"/>
      <c r="J685"/>
      <c r="K685"/>
      <c r="L685" s="20"/>
      <c r="M685" s="20"/>
      <c r="N685" s="20"/>
      <c r="O685" s="20"/>
      <c r="P685" s="20"/>
      <c r="Q685" s="20"/>
      <c r="R685" s="20"/>
      <c r="S685" s="20"/>
      <c r="T685" s="20"/>
      <c r="U685" s="20"/>
    </row>
    <row r="686" spans="4:21" x14ac:dyDescent="0.25">
      <c r="D686" s="19"/>
      <c r="E686" s="19"/>
      <c r="F686" s="22"/>
      <c r="G686" s="18"/>
      <c r="H686"/>
      <c r="I686" s="19"/>
      <c r="J686"/>
      <c r="K686"/>
      <c r="L686" s="20"/>
      <c r="M686" s="20"/>
      <c r="N686" s="20"/>
      <c r="O686" s="20"/>
      <c r="P686" s="20"/>
      <c r="Q686" s="20"/>
      <c r="R686" s="20"/>
      <c r="S686" s="20"/>
      <c r="T686" s="20"/>
      <c r="U686" s="20"/>
    </row>
    <row r="687" spans="4:21" x14ac:dyDescent="0.25">
      <c r="D687" s="19"/>
      <c r="E687" s="19"/>
      <c r="F687" s="22"/>
      <c r="G687" s="18"/>
      <c r="H687"/>
      <c r="I687" s="19"/>
      <c r="J687"/>
      <c r="K687"/>
      <c r="L687" s="20"/>
      <c r="M687" s="20"/>
      <c r="N687" s="20"/>
      <c r="O687" s="20"/>
      <c r="P687" s="20"/>
      <c r="Q687" s="20"/>
      <c r="R687" s="20"/>
      <c r="S687" s="20"/>
      <c r="T687" s="20"/>
      <c r="U687" s="20"/>
    </row>
    <row r="688" spans="4:21" x14ac:dyDescent="0.25">
      <c r="D688" s="19"/>
      <c r="E688" s="19"/>
      <c r="F688" s="22"/>
      <c r="G688" s="18"/>
      <c r="H688"/>
      <c r="I688" s="19"/>
      <c r="J688"/>
      <c r="K688"/>
      <c r="L688" s="20"/>
      <c r="M688" s="20"/>
      <c r="N688" s="20"/>
      <c r="O688" s="20"/>
      <c r="P688" s="20"/>
      <c r="Q688" s="20"/>
      <c r="R688" s="20"/>
      <c r="S688" s="20"/>
      <c r="T688" s="20"/>
      <c r="U688" s="20"/>
    </row>
    <row r="689" spans="4:21" x14ac:dyDescent="0.25">
      <c r="D689" s="19"/>
      <c r="E689" s="19"/>
      <c r="F689" s="22"/>
      <c r="G689" s="18"/>
      <c r="H689"/>
      <c r="I689" s="19"/>
      <c r="J689"/>
      <c r="K689"/>
      <c r="L689" s="20"/>
      <c r="M689" s="20"/>
      <c r="N689" s="20"/>
      <c r="O689" s="20"/>
      <c r="P689" s="20"/>
      <c r="Q689" s="20"/>
      <c r="R689" s="20"/>
      <c r="S689" s="20"/>
      <c r="T689" s="20"/>
      <c r="U689" s="20"/>
    </row>
    <row r="690" spans="4:21" x14ac:dyDescent="0.25">
      <c r="D690" s="19"/>
      <c r="E690" s="19"/>
      <c r="F690" s="22"/>
      <c r="G690" s="18"/>
      <c r="H690"/>
      <c r="I690" s="19"/>
      <c r="J690"/>
      <c r="K690"/>
      <c r="L690" s="20"/>
      <c r="M690" s="20"/>
      <c r="N690" s="20"/>
      <c r="O690" s="20"/>
      <c r="P690" s="20"/>
      <c r="Q690" s="20"/>
      <c r="R690" s="20"/>
      <c r="S690" s="20"/>
      <c r="T690" s="20"/>
      <c r="U690" s="20"/>
    </row>
    <row r="691" spans="4:21" x14ac:dyDescent="0.25">
      <c r="D691" s="19"/>
      <c r="E691" s="19"/>
      <c r="F691" s="22"/>
      <c r="G691" s="18"/>
      <c r="H691"/>
      <c r="I691" s="19"/>
      <c r="J691"/>
      <c r="K691"/>
      <c r="L691" s="20"/>
      <c r="M691" s="20"/>
      <c r="N691" s="20"/>
      <c r="O691" s="20"/>
      <c r="P691" s="20"/>
      <c r="Q691" s="20"/>
      <c r="R691" s="20"/>
      <c r="S691" s="20"/>
      <c r="T691" s="20"/>
      <c r="U691" s="20"/>
    </row>
    <row r="692" spans="4:21" x14ac:dyDescent="0.25">
      <c r="D692" s="19"/>
      <c r="E692" s="19"/>
      <c r="F692" s="22"/>
      <c r="G692" s="18"/>
      <c r="H692"/>
      <c r="I692" s="19"/>
      <c r="J692"/>
      <c r="K692"/>
      <c r="L692" s="20"/>
      <c r="M692" s="20"/>
      <c r="N692" s="20"/>
      <c r="O692" s="20"/>
      <c r="P692" s="20"/>
      <c r="Q692" s="20"/>
      <c r="R692" s="20"/>
      <c r="S692" s="20"/>
      <c r="T692" s="20"/>
      <c r="U692" s="20"/>
    </row>
    <row r="693" spans="4:21" x14ac:dyDescent="0.25">
      <c r="D693" s="19"/>
      <c r="E693" s="19"/>
      <c r="F693" s="22"/>
      <c r="G693" s="18"/>
      <c r="H693"/>
      <c r="I693" s="19"/>
      <c r="J693"/>
      <c r="K693"/>
      <c r="L693" s="20"/>
      <c r="M693" s="20"/>
      <c r="N693" s="20"/>
      <c r="O693" s="20"/>
      <c r="P693" s="20"/>
      <c r="Q693" s="20"/>
      <c r="R693" s="20"/>
      <c r="S693" s="20"/>
      <c r="T693" s="20"/>
      <c r="U693" s="20"/>
    </row>
    <row r="694" spans="4:21" x14ac:dyDescent="0.25">
      <c r="D694" s="19"/>
      <c r="E694" s="19"/>
      <c r="F694" s="22"/>
      <c r="G694" s="18"/>
      <c r="H694"/>
      <c r="I694" s="19"/>
      <c r="J694"/>
      <c r="K694"/>
      <c r="L694" s="20"/>
      <c r="M694" s="20"/>
      <c r="N694" s="20"/>
      <c r="O694" s="20"/>
      <c r="P694" s="20"/>
      <c r="Q694" s="20"/>
      <c r="R694" s="20"/>
      <c r="S694" s="20"/>
      <c r="T694" s="20"/>
      <c r="U694" s="20"/>
    </row>
    <row r="695" spans="4:21" x14ac:dyDescent="0.25">
      <c r="D695" s="19"/>
      <c r="E695" s="19"/>
      <c r="F695" s="22"/>
      <c r="G695" s="18"/>
      <c r="H695"/>
      <c r="I695" s="19"/>
      <c r="J695"/>
      <c r="K695"/>
      <c r="L695" s="20"/>
      <c r="M695" s="20"/>
      <c r="N695" s="20"/>
      <c r="O695" s="20"/>
      <c r="P695" s="20"/>
      <c r="Q695" s="20"/>
      <c r="R695" s="20"/>
      <c r="S695" s="20"/>
      <c r="T695" s="20"/>
      <c r="U695" s="20"/>
    </row>
    <row r="696" spans="4:21" x14ac:dyDescent="0.25">
      <c r="D696" s="19"/>
      <c r="E696" s="19"/>
      <c r="F696" s="22"/>
      <c r="G696" s="18"/>
      <c r="H696"/>
      <c r="I696" s="19"/>
      <c r="J696"/>
      <c r="K696"/>
      <c r="L696" s="20"/>
      <c r="M696" s="20"/>
      <c r="N696" s="20"/>
      <c r="O696" s="20"/>
      <c r="P696" s="20"/>
      <c r="Q696" s="20"/>
      <c r="R696" s="20"/>
      <c r="S696" s="20"/>
      <c r="T696" s="20"/>
      <c r="U696" s="20"/>
    </row>
    <row r="697" spans="4:21" x14ac:dyDescent="0.25">
      <c r="D697" s="19"/>
      <c r="E697" s="19"/>
      <c r="F697" s="22"/>
      <c r="G697" s="18"/>
      <c r="H697"/>
      <c r="I697" s="19"/>
      <c r="J697"/>
      <c r="K697"/>
      <c r="L697" s="20"/>
      <c r="M697" s="20"/>
      <c r="N697" s="20"/>
      <c r="O697" s="20"/>
      <c r="P697" s="20"/>
      <c r="Q697" s="20"/>
      <c r="R697" s="20"/>
      <c r="S697" s="20"/>
      <c r="T697" s="20"/>
      <c r="U697" s="20"/>
    </row>
    <row r="698" spans="4:21" x14ac:dyDescent="0.25">
      <c r="D698" s="19"/>
      <c r="E698" s="19"/>
      <c r="F698" s="22"/>
      <c r="G698" s="18"/>
      <c r="H698"/>
      <c r="I698" s="19"/>
      <c r="J698"/>
      <c r="K698"/>
      <c r="L698" s="20"/>
      <c r="M698" s="20"/>
      <c r="N698" s="20"/>
      <c r="O698" s="20"/>
      <c r="P698" s="20"/>
      <c r="Q698" s="20"/>
      <c r="R698" s="20"/>
      <c r="S698" s="20"/>
      <c r="T698" s="20"/>
      <c r="U698" s="20"/>
    </row>
    <row r="699" spans="4:21" x14ac:dyDescent="0.25">
      <c r="D699" s="19"/>
      <c r="E699" s="19"/>
      <c r="F699" s="22"/>
      <c r="G699" s="18"/>
      <c r="H699"/>
      <c r="I699" s="19"/>
      <c r="J699"/>
      <c r="K699"/>
      <c r="L699" s="20"/>
      <c r="M699" s="20"/>
      <c r="N699" s="20"/>
      <c r="O699" s="20"/>
      <c r="P699" s="20"/>
      <c r="Q699" s="20"/>
      <c r="R699" s="20"/>
      <c r="S699" s="20"/>
      <c r="T699" s="20"/>
      <c r="U699" s="20"/>
    </row>
    <row r="700" spans="4:21" x14ac:dyDescent="0.25">
      <c r="D700" s="19"/>
      <c r="E700" s="19"/>
      <c r="F700" s="22"/>
      <c r="G700" s="18"/>
      <c r="H700"/>
      <c r="I700" s="19"/>
      <c r="J700"/>
      <c r="K700"/>
      <c r="L700" s="20"/>
      <c r="M700" s="20"/>
      <c r="N700" s="20"/>
      <c r="O700" s="20"/>
      <c r="P700" s="20"/>
      <c r="Q700" s="20"/>
      <c r="R700" s="20"/>
      <c r="S700" s="20"/>
      <c r="T700" s="20"/>
      <c r="U700" s="20"/>
    </row>
    <row r="701" spans="4:21" x14ac:dyDescent="0.25">
      <c r="D701" s="19"/>
      <c r="E701" s="19"/>
      <c r="F701" s="22"/>
      <c r="G701" s="18"/>
      <c r="H701"/>
      <c r="I701" s="19"/>
      <c r="J701"/>
      <c r="K701"/>
      <c r="L701" s="20"/>
      <c r="M701" s="20"/>
      <c r="N701" s="20"/>
      <c r="O701" s="20"/>
      <c r="P701" s="20"/>
      <c r="Q701" s="20"/>
      <c r="R701" s="20"/>
      <c r="S701" s="20"/>
      <c r="T701" s="20"/>
      <c r="U701" s="20"/>
    </row>
    <row r="702" spans="4:21" x14ac:dyDescent="0.25">
      <c r="D702" s="19"/>
      <c r="E702" s="19"/>
      <c r="F702" s="22"/>
      <c r="G702" s="18"/>
      <c r="H702"/>
      <c r="I702" s="19"/>
      <c r="J702"/>
      <c r="K702"/>
      <c r="L702" s="20"/>
      <c r="M702" s="20"/>
      <c r="N702" s="20"/>
      <c r="O702" s="20"/>
      <c r="P702" s="20"/>
      <c r="Q702" s="20"/>
      <c r="R702" s="20"/>
      <c r="S702" s="20"/>
      <c r="T702" s="20"/>
      <c r="U702" s="20"/>
    </row>
    <row r="703" spans="4:21" x14ac:dyDescent="0.25">
      <c r="D703" s="19"/>
      <c r="E703" s="19"/>
      <c r="F703" s="22"/>
      <c r="G703" s="18"/>
      <c r="H703"/>
      <c r="I703" s="19"/>
      <c r="J703"/>
      <c r="K703"/>
      <c r="L703" s="20"/>
      <c r="M703" s="20"/>
      <c r="N703" s="20"/>
      <c r="O703" s="20"/>
      <c r="P703" s="20"/>
      <c r="Q703" s="20"/>
      <c r="R703" s="20"/>
      <c r="S703" s="20"/>
      <c r="T703" s="20"/>
      <c r="U703" s="20"/>
    </row>
    <row r="704" spans="4:21" x14ac:dyDescent="0.25">
      <c r="D704" s="19"/>
      <c r="E704" s="19"/>
      <c r="F704" s="22"/>
      <c r="G704" s="18"/>
      <c r="H704"/>
      <c r="I704" s="19"/>
      <c r="J704"/>
      <c r="K704"/>
      <c r="L704" s="20"/>
      <c r="M704" s="20"/>
      <c r="N704" s="20"/>
      <c r="O704" s="20"/>
      <c r="P704" s="20"/>
      <c r="Q704" s="20"/>
      <c r="R704" s="20"/>
      <c r="S704" s="20"/>
      <c r="T704" s="20"/>
      <c r="U704" s="20"/>
    </row>
    <row r="705" spans="4:21" x14ac:dyDescent="0.25">
      <c r="D705" s="19"/>
      <c r="E705" s="19"/>
      <c r="F705" s="22"/>
      <c r="G705" s="18"/>
      <c r="H705"/>
      <c r="I705" s="19"/>
      <c r="J705"/>
      <c r="K705"/>
      <c r="L705" s="20"/>
      <c r="M705" s="20"/>
      <c r="N705" s="20"/>
      <c r="O705" s="20"/>
      <c r="P705" s="20"/>
      <c r="Q705" s="20"/>
      <c r="R705" s="20"/>
      <c r="S705" s="20"/>
      <c r="T705" s="20"/>
      <c r="U705" s="20"/>
    </row>
    <row r="706" spans="4:21" x14ac:dyDescent="0.25">
      <c r="D706" s="19"/>
      <c r="E706" s="19"/>
      <c r="F706" s="22"/>
      <c r="G706" s="18"/>
      <c r="H706"/>
      <c r="I706" s="19"/>
      <c r="J706"/>
      <c r="K706"/>
      <c r="L706" s="20"/>
      <c r="M706" s="20"/>
      <c r="N706" s="20"/>
      <c r="O706" s="20"/>
      <c r="P706" s="20"/>
      <c r="Q706" s="20"/>
      <c r="R706" s="20"/>
      <c r="S706" s="20"/>
      <c r="T706" s="20"/>
      <c r="U706" s="20"/>
    </row>
    <row r="707" spans="4:21" x14ac:dyDescent="0.25">
      <c r="D707" s="19"/>
      <c r="E707" s="19"/>
      <c r="F707" s="22"/>
      <c r="G707" s="18"/>
      <c r="H707"/>
      <c r="I707" s="19"/>
      <c r="J707"/>
      <c r="K707"/>
      <c r="L707" s="20"/>
      <c r="M707" s="20"/>
      <c r="N707" s="20"/>
      <c r="O707" s="20"/>
      <c r="P707" s="20"/>
      <c r="Q707" s="20"/>
      <c r="R707" s="20"/>
      <c r="S707" s="20"/>
      <c r="T707" s="20"/>
      <c r="U707" s="20"/>
    </row>
    <row r="708" spans="4:21" x14ac:dyDescent="0.25">
      <c r="D708" s="19"/>
      <c r="E708" s="19"/>
      <c r="F708" s="22"/>
      <c r="G708" s="18"/>
      <c r="H708"/>
      <c r="I708" s="19"/>
      <c r="J708"/>
      <c r="K708"/>
      <c r="L708" s="20"/>
      <c r="M708" s="20"/>
      <c r="N708" s="20"/>
      <c r="O708" s="20"/>
      <c r="P708" s="20"/>
      <c r="Q708" s="20"/>
      <c r="R708" s="20"/>
      <c r="S708" s="20"/>
      <c r="T708" s="20"/>
      <c r="U708" s="20"/>
    </row>
    <row r="709" spans="4:21" x14ac:dyDescent="0.25">
      <c r="D709" s="19"/>
      <c r="E709" s="19"/>
      <c r="F709" s="22"/>
      <c r="G709" s="18"/>
      <c r="H709"/>
      <c r="I709" s="19"/>
      <c r="J709"/>
      <c r="K709"/>
      <c r="L709" s="20"/>
      <c r="M709" s="20"/>
      <c r="N709" s="20"/>
      <c r="O709" s="20"/>
      <c r="P709" s="20"/>
      <c r="Q709" s="20"/>
      <c r="R709" s="20"/>
      <c r="S709" s="20"/>
      <c r="T709" s="20"/>
      <c r="U709" s="20"/>
    </row>
    <row r="710" spans="4:21" x14ac:dyDescent="0.25">
      <c r="D710" s="19"/>
      <c r="E710" s="19"/>
      <c r="F710" s="22"/>
      <c r="G710" s="18"/>
      <c r="H710"/>
      <c r="I710" s="19"/>
      <c r="J710"/>
      <c r="K710"/>
      <c r="L710" s="20"/>
      <c r="M710" s="20"/>
      <c r="N710" s="20"/>
      <c r="O710" s="20"/>
      <c r="P710" s="20"/>
      <c r="Q710" s="20"/>
      <c r="R710" s="20"/>
      <c r="S710" s="20"/>
      <c r="T710" s="20"/>
      <c r="U710" s="20"/>
    </row>
    <row r="711" spans="4:21" x14ac:dyDescent="0.25">
      <c r="D711" s="19"/>
      <c r="E711" s="19"/>
      <c r="F711" s="22"/>
      <c r="G711" s="18"/>
      <c r="H711"/>
      <c r="I711" s="19"/>
      <c r="J711"/>
      <c r="K711"/>
      <c r="L711" s="20"/>
      <c r="M711" s="20"/>
      <c r="N711" s="20"/>
      <c r="O711" s="20"/>
      <c r="P711" s="20"/>
      <c r="Q711" s="20"/>
      <c r="R711" s="20"/>
      <c r="S711" s="20"/>
      <c r="T711" s="20"/>
      <c r="U711" s="20"/>
    </row>
    <row r="712" spans="4:21" x14ac:dyDescent="0.25">
      <c r="D712" s="19"/>
      <c r="E712" s="19"/>
      <c r="F712" s="22"/>
      <c r="G712" s="18"/>
      <c r="H712"/>
      <c r="I712" s="19"/>
      <c r="J712"/>
      <c r="K712"/>
      <c r="L712" s="20"/>
      <c r="M712" s="20"/>
      <c r="N712" s="20"/>
      <c r="O712" s="20"/>
      <c r="P712" s="20"/>
      <c r="Q712" s="20"/>
      <c r="R712" s="20"/>
      <c r="S712" s="20"/>
      <c r="T712" s="20"/>
      <c r="U712" s="20"/>
    </row>
    <row r="713" spans="4:21" x14ac:dyDescent="0.25">
      <c r="D713" s="19"/>
      <c r="E713" s="19"/>
      <c r="F713" s="22"/>
      <c r="G713" s="18"/>
      <c r="H713"/>
      <c r="I713" s="19"/>
      <c r="J713"/>
      <c r="K713"/>
      <c r="L713" s="20"/>
      <c r="M713" s="20"/>
      <c r="N713" s="20"/>
      <c r="O713" s="20"/>
      <c r="P713" s="20"/>
      <c r="Q713" s="20"/>
      <c r="R713" s="20"/>
      <c r="S713" s="20"/>
      <c r="T713" s="20"/>
      <c r="U713" s="20"/>
    </row>
    <row r="714" spans="4:21" x14ac:dyDescent="0.25">
      <c r="D714" s="19"/>
      <c r="E714" s="19"/>
      <c r="F714" s="22"/>
      <c r="G714" s="18"/>
      <c r="H714"/>
      <c r="I714" s="19"/>
      <c r="J714"/>
      <c r="K714"/>
      <c r="L714" s="20"/>
      <c r="M714" s="20"/>
      <c r="N714" s="20"/>
      <c r="O714" s="20"/>
      <c r="P714" s="20"/>
      <c r="Q714" s="20"/>
      <c r="R714" s="20"/>
      <c r="S714" s="20"/>
      <c r="T714" s="20"/>
      <c r="U714" s="20"/>
    </row>
    <row r="715" spans="4:21" x14ac:dyDescent="0.25">
      <c r="D715" s="19"/>
      <c r="E715" s="19"/>
      <c r="F715" s="22"/>
      <c r="G715" s="18"/>
      <c r="H715"/>
      <c r="I715" s="19"/>
      <c r="J715"/>
      <c r="K715"/>
      <c r="L715" s="20"/>
      <c r="M715" s="20"/>
      <c r="N715" s="20"/>
      <c r="O715" s="20"/>
      <c r="P715" s="20"/>
      <c r="Q715" s="20"/>
      <c r="R715" s="20"/>
      <c r="S715" s="20"/>
      <c r="T715" s="20"/>
      <c r="U715" s="20"/>
    </row>
    <row r="716" spans="4:21" x14ac:dyDescent="0.25">
      <c r="D716" s="19"/>
      <c r="E716" s="19"/>
      <c r="F716" s="22"/>
      <c r="G716" s="18"/>
      <c r="H716"/>
      <c r="I716" s="19"/>
      <c r="J716"/>
      <c r="K716"/>
      <c r="L716" s="20"/>
      <c r="M716" s="20"/>
      <c r="N716" s="20"/>
      <c r="O716" s="20"/>
      <c r="P716" s="20"/>
      <c r="Q716" s="20"/>
      <c r="R716" s="20"/>
      <c r="S716" s="20"/>
      <c r="T716" s="20"/>
      <c r="U716" s="20"/>
    </row>
    <row r="717" spans="4:21" x14ac:dyDescent="0.25">
      <c r="D717" s="19"/>
      <c r="E717" s="19"/>
      <c r="F717" s="22"/>
      <c r="G717" s="18"/>
      <c r="H717"/>
      <c r="I717" s="19"/>
      <c r="J717"/>
      <c r="K717"/>
      <c r="L717" s="20"/>
      <c r="M717" s="20"/>
      <c r="N717" s="20"/>
      <c r="O717" s="20"/>
      <c r="P717" s="20"/>
      <c r="Q717" s="20"/>
      <c r="R717" s="20"/>
      <c r="S717" s="20"/>
      <c r="T717" s="20"/>
      <c r="U717" s="20"/>
    </row>
    <row r="718" spans="4:21" x14ac:dyDescent="0.25">
      <c r="D718" s="19"/>
      <c r="E718" s="19"/>
      <c r="F718" s="22"/>
      <c r="G718" s="18"/>
      <c r="H718"/>
      <c r="I718" s="19"/>
      <c r="J718"/>
      <c r="K718"/>
      <c r="L718" s="20"/>
      <c r="M718" s="20"/>
      <c r="N718" s="20"/>
      <c r="O718" s="20"/>
      <c r="P718" s="20"/>
      <c r="Q718" s="20"/>
      <c r="R718" s="20"/>
      <c r="S718" s="20"/>
      <c r="T718" s="20"/>
      <c r="U718" s="20"/>
    </row>
    <row r="719" spans="4:21" x14ac:dyDescent="0.25">
      <c r="D719" s="19"/>
      <c r="E719" s="19"/>
      <c r="F719" s="22"/>
      <c r="G719" s="18"/>
      <c r="H719"/>
      <c r="I719" s="19"/>
      <c r="J719"/>
      <c r="K719"/>
      <c r="L719" s="20"/>
      <c r="M719" s="20"/>
      <c r="N719" s="20"/>
      <c r="O719" s="20"/>
      <c r="P719" s="20"/>
      <c r="Q719" s="20"/>
      <c r="R719" s="20"/>
      <c r="S719" s="20"/>
      <c r="T719" s="20"/>
      <c r="U719" s="20"/>
    </row>
    <row r="720" spans="4:21" x14ac:dyDescent="0.25">
      <c r="D720" s="19"/>
      <c r="E720" s="19"/>
      <c r="F720" s="22"/>
      <c r="G720" s="18"/>
      <c r="H720"/>
      <c r="I720" s="19"/>
      <c r="J720"/>
      <c r="K7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</row>
    <row r="721" spans="4:21" x14ac:dyDescent="0.25">
      <c r="D721" s="19"/>
      <c r="E721" s="19"/>
      <c r="F721" s="22"/>
      <c r="G721" s="18"/>
      <c r="H721"/>
      <c r="I721" s="19"/>
      <c r="J721"/>
      <c r="K721"/>
      <c r="L721" s="20"/>
      <c r="M721" s="20"/>
      <c r="N721" s="20"/>
      <c r="O721" s="20"/>
      <c r="P721" s="20"/>
      <c r="Q721" s="20"/>
      <c r="R721" s="20"/>
      <c r="S721" s="20"/>
      <c r="T721" s="20"/>
      <c r="U721" s="20"/>
    </row>
    <row r="722" spans="4:21" x14ac:dyDescent="0.25">
      <c r="D722" s="19"/>
      <c r="E722" s="19"/>
      <c r="F722" s="22"/>
      <c r="G722" s="18"/>
      <c r="H722"/>
      <c r="I722" s="19"/>
      <c r="J722"/>
      <c r="K722"/>
      <c r="L722" s="20"/>
      <c r="M722" s="20"/>
      <c r="N722" s="20"/>
      <c r="O722" s="20"/>
      <c r="P722" s="20"/>
      <c r="Q722" s="20"/>
      <c r="R722" s="20"/>
      <c r="S722" s="20"/>
      <c r="T722" s="20"/>
      <c r="U722" s="20"/>
    </row>
    <row r="723" spans="4:21" x14ac:dyDescent="0.25">
      <c r="D723" s="19"/>
      <c r="E723" s="19"/>
      <c r="F723" s="22"/>
      <c r="G723" s="18"/>
      <c r="H723"/>
      <c r="I723" s="19"/>
      <c r="J723"/>
      <c r="K723"/>
      <c r="L723" s="20"/>
      <c r="M723" s="20"/>
      <c r="N723" s="20"/>
      <c r="O723" s="20"/>
      <c r="P723" s="20"/>
      <c r="Q723" s="20"/>
      <c r="R723" s="20"/>
      <c r="S723" s="20"/>
      <c r="T723" s="20"/>
      <c r="U723" s="20"/>
    </row>
    <row r="724" spans="4:21" x14ac:dyDescent="0.25">
      <c r="D724" s="19"/>
      <c r="E724" s="19"/>
      <c r="F724" s="22"/>
      <c r="G724" s="18"/>
      <c r="H724"/>
      <c r="I724" s="19"/>
      <c r="J724"/>
      <c r="K724"/>
      <c r="L724" s="20"/>
      <c r="M724" s="20"/>
      <c r="N724" s="20"/>
      <c r="O724" s="20"/>
      <c r="P724" s="20"/>
      <c r="Q724" s="20"/>
      <c r="R724" s="20"/>
      <c r="S724" s="20"/>
      <c r="T724" s="20"/>
      <c r="U724" s="20"/>
    </row>
    <row r="725" spans="4:21" x14ac:dyDescent="0.25">
      <c r="D725" s="19"/>
      <c r="E725" s="19"/>
      <c r="F725" s="22"/>
      <c r="G725" s="18"/>
      <c r="H725"/>
      <c r="I725" s="19"/>
      <c r="J725"/>
      <c r="K725"/>
      <c r="L725" s="20"/>
      <c r="M725" s="20"/>
      <c r="N725" s="20"/>
      <c r="O725" s="20"/>
      <c r="P725" s="20"/>
      <c r="Q725" s="20"/>
      <c r="R725" s="20"/>
      <c r="S725" s="20"/>
      <c r="T725" s="20"/>
      <c r="U725" s="20"/>
    </row>
    <row r="726" spans="4:21" x14ac:dyDescent="0.25">
      <c r="D726" s="19"/>
      <c r="E726" s="19"/>
      <c r="F726" s="22"/>
      <c r="G726" s="18"/>
      <c r="H726"/>
      <c r="I726" s="19"/>
      <c r="J726"/>
      <c r="K726"/>
      <c r="L726" s="20"/>
      <c r="M726" s="20"/>
      <c r="N726" s="20"/>
      <c r="O726" s="20"/>
      <c r="P726" s="20"/>
      <c r="Q726" s="20"/>
      <c r="R726" s="20"/>
      <c r="S726" s="20"/>
      <c r="T726" s="20"/>
      <c r="U726" s="20"/>
    </row>
    <row r="727" spans="4:21" x14ac:dyDescent="0.25">
      <c r="D727" s="19"/>
      <c r="E727" s="19"/>
      <c r="F727" s="22"/>
      <c r="G727" s="18"/>
      <c r="H727"/>
      <c r="I727" s="19"/>
      <c r="J727"/>
      <c r="K727"/>
      <c r="L727" s="20"/>
      <c r="M727" s="20"/>
      <c r="N727" s="20"/>
      <c r="O727" s="20"/>
      <c r="P727" s="20"/>
      <c r="Q727" s="20"/>
      <c r="R727" s="20"/>
      <c r="S727" s="20"/>
      <c r="T727" s="20"/>
      <c r="U727" s="20"/>
    </row>
    <row r="728" spans="4:21" x14ac:dyDescent="0.25">
      <c r="D728" s="19"/>
      <c r="E728" s="19"/>
      <c r="F728" s="22"/>
      <c r="G728" s="18"/>
      <c r="H728"/>
      <c r="I728" s="19"/>
      <c r="J728"/>
      <c r="K728"/>
      <c r="L728" s="20"/>
      <c r="M728" s="20"/>
      <c r="N728" s="20"/>
      <c r="O728" s="20"/>
      <c r="P728" s="20"/>
      <c r="Q728" s="20"/>
      <c r="R728" s="20"/>
      <c r="S728" s="20"/>
      <c r="T728" s="20"/>
      <c r="U728" s="20"/>
    </row>
    <row r="729" spans="4:21" x14ac:dyDescent="0.25">
      <c r="D729" s="19"/>
      <c r="E729" s="19"/>
      <c r="F729" s="22"/>
      <c r="G729" s="18"/>
      <c r="H729"/>
      <c r="I729" s="19"/>
      <c r="J729"/>
      <c r="K729"/>
      <c r="L729" s="20"/>
      <c r="M729" s="20"/>
      <c r="N729" s="20"/>
      <c r="O729" s="20"/>
      <c r="P729" s="20"/>
      <c r="Q729" s="20"/>
      <c r="R729" s="20"/>
      <c r="S729" s="20"/>
      <c r="T729" s="20"/>
      <c r="U729" s="20"/>
    </row>
    <row r="730" spans="4:21" x14ac:dyDescent="0.25">
      <c r="D730" s="19"/>
      <c r="E730" s="19"/>
      <c r="F730" s="22"/>
      <c r="G730" s="18"/>
      <c r="H730"/>
      <c r="I730" s="19"/>
      <c r="J730"/>
      <c r="K730"/>
      <c r="L730" s="20"/>
      <c r="M730" s="20"/>
      <c r="N730" s="20"/>
      <c r="O730" s="20"/>
      <c r="P730" s="20"/>
      <c r="Q730" s="20"/>
      <c r="R730" s="20"/>
      <c r="S730" s="20"/>
      <c r="T730" s="20"/>
      <c r="U730" s="20"/>
    </row>
    <row r="731" spans="4:21" x14ac:dyDescent="0.25">
      <c r="D731" s="19"/>
      <c r="E731" s="19"/>
      <c r="F731" s="22"/>
      <c r="G731" s="18"/>
      <c r="H731"/>
      <c r="I731" s="19"/>
      <c r="J731"/>
      <c r="K731"/>
      <c r="L731" s="20"/>
      <c r="M731" s="20"/>
      <c r="N731" s="20"/>
      <c r="O731" s="20"/>
      <c r="P731" s="20"/>
      <c r="Q731" s="20"/>
      <c r="R731" s="20"/>
      <c r="S731" s="20"/>
      <c r="T731" s="20"/>
      <c r="U731" s="20"/>
    </row>
    <row r="732" spans="4:21" x14ac:dyDescent="0.25">
      <c r="D732" s="19"/>
      <c r="E732" s="19"/>
      <c r="F732" s="22"/>
      <c r="G732" s="18"/>
      <c r="H732"/>
      <c r="I732" s="19"/>
      <c r="J732"/>
      <c r="K732"/>
      <c r="L732" s="20"/>
      <c r="M732" s="20"/>
      <c r="N732" s="20"/>
      <c r="O732" s="20"/>
      <c r="P732" s="20"/>
      <c r="Q732" s="20"/>
      <c r="R732" s="20"/>
      <c r="S732" s="20"/>
      <c r="T732" s="20"/>
      <c r="U732" s="20"/>
    </row>
    <row r="733" spans="4:21" x14ac:dyDescent="0.25">
      <c r="D733" s="19"/>
      <c r="E733" s="19"/>
      <c r="F733" s="22"/>
      <c r="G733" s="18"/>
      <c r="H733"/>
      <c r="I733" s="19"/>
      <c r="J733"/>
      <c r="K733"/>
      <c r="L733" s="20"/>
      <c r="M733" s="20"/>
      <c r="N733" s="20"/>
      <c r="O733" s="20"/>
      <c r="P733" s="20"/>
      <c r="Q733" s="20"/>
      <c r="R733" s="20"/>
      <c r="S733" s="20"/>
      <c r="T733" s="20"/>
      <c r="U733" s="20"/>
    </row>
    <row r="734" spans="4:21" x14ac:dyDescent="0.25">
      <c r="D734" s="19"/>
      <c r="E734" s="19"/>
      <c r="F734" s="22"/>
      <c r="G734" s="18"/>
      <c r="H734"/>
      <c r="I734" s="19"/>
      <c r="J734"/>
      <c r="K734"/>
      <c r="L734" s="20"/>
      <c r="M734" s="20"/>
      <c r="N734" s="20"/>
      <c r="O734" s="20"/>
      <c r="P734" s="20"/>
      <c r="Q734" s="20"/>
      <c r="R734" s="20"/>
      <c r="S734" s="20"/>
      <c r="T734" s="20"/>
      <c r="U734" s="20"/>
    </row>
    <row r="735" spans="4:21" x14ac:dyDescent="0.25">
      <c r="D735" s="19"/>
      <c r="E735" s="19"/>
      <c r="F735" s="22"/>
      <c r="G735" s="18"/>
      <c r="H735"/>
      <c r="I735" s="19"/>
      <c r="J735"/>
      <c r="K735"/>
      <c r="L735" s="20"/>
      <c r="M735" s="20"/>
      <c r="N735" s="20"/>
      <c r="O735" s="20"/>
      <c r="P735" s="20"/>
      <c r="Q735" s="20"/>
      <c r="R735" s="20"/>
      <c r="S735" s="20"/>
      <c r="T735" s="20"/>
      <c r="U735" s="20"/>
    </row>
    <row r="736" spans="4:21" x14ac:dyDescent="0.25">
      <c r="D736" s="19"/>
      <c r="E736" s="19"/>
      <c r="F736" s="22"/>
      <c r="G736" s="18"/>
      <c r="H736"/>
      <c r="I736" s="19"/>
      <c r="J736"/>
      <c r="K736"/>
      <c r="L736" s="20"/>
      <c r="M736" s="20"/>
      <c r="N736" s="20"/>
      <c r="O736" s="20"/>
      <c r="P736" s="20"/>
      <c r="Q736" s="20"/>
      <c r="R736" s="20"/>
      <c r="S736" s="20"/>
      <c r="T736" s="20"/>
      <c r="U736" s="20"/>
    </row>
    <row r="737" spans="4:21" x14ac:dyDescent="0.25">
      <c r="D737" s="19"/>
      <c r="E737" s="19"/>
      <c r="F737" s="22"/>
      <c r="G737" s="18"/>
      <c r="H737"/>
      <c r="I737" s="19"/>
      <c r="J737"/>
      <c r="K737"/>
      <c r="L737" s="20"/>
      <c r="M737" s="20"/>
      <c r="N737" s="20"/>
      <c r="O737" s="20"/>
      <c r="P737" s="20"/>
      <c r="Q737" s="20"/>
      <c r="R737" s="20"/>
      <c r="S737" s="20"/>
      <c r="T737" s="20"/>
      <c r="U737" s="20"/>
    </row>
    <row r="738" spans="4:21" x14ac:dyDescent="0.25">
      <c r="D738" s="19"/>
      <c r="E738" s="19"/>
      <c r="F738" s="22"/>
      <c r="G738" s="18"/>
      <c r="H738"/>
      <c r="I738" s="19"/>
      <c r="J738"/>
      <c r="K738"/>
      <c r="L738" s="20"/>
      <c r="M738" s="20"/>
      <c r="N738" s="20"/>
      <c r="O738" s="20"/>
      <c r="P738" s="20"/>
      <c r="Q738" s="20"/>
      <c r="R738" s="20"/>
      <c r="S738" s="20"/>
      <c r="T738" s="20"/>
      <c r="U738" s="20"/>
    </row>
    <row r="739" spans="4:21" x14ac:dyDescent="0.25">
      <c r="D739" s="19"/>
      <c r="E739" s="19"/>
      <c r="F739" s="22"/>
      <c r="G739" s="18"/>
      <c r="H739"/>
      <c r="I739" s="19"/>
      <c r="J739"/>
      <c r="K739"/>
      <c r="L739" s="20"/>
      <c r="M739" s="20"/>
      <c r="N739" s="20"/>
      <c r="O739" s="20"/>
      <c r="P739" s="20"/>
      <c r="Q739" s="20"/>
      <c r="R739" s="20"/>
      <c r="S739" s="20"/>
      <c r="T739" s="20"/>
      <c r="U739" s="20"/>
    </row>
    <row r="740" spans="4:21" x14ac:dyDescent="0.25">
      <c r="D740" s="19"/>
      <c r="E740" s="19"/>
      <c r="F740" s="22"/>
      <c r="G740" s="18"/>
      <c r="H740"/>
      <c r="I740" s="19"/>
      <c r="J740"/>
      <c r="K740"/>
      <c r="L740" s="20"/>
      <c r="M740" s="20"/>
      <c r="N740" s="20"/>
      <c r="O740" s="20"/>
      <c r="P740" s="20"/>
      <c r="Q740" s="20"/>
      <c r="R740" s="20"/>
      <c r="S740" s="20"/>
      <c r="T740" s="20"/>
      <c r="U740" s="20"/>
    </row>
    <row r="741" spans="4:21" x14ac:dyDescent="0.25">
      <c r="D741" s="19"/>
      <c r="E741" s="19"/>
      <c r="F741" s="22"/>
      <c r="G741" s="18"/>
      <c r="H741"/>
      <c r="I741" s="19"/>
      <c r="J741"/>
      <c r="K741"/>
      <c r="L741" s="20"/>
      <c r="M741" s="20"/>
      <c r="N741" s="20"/>
      <c r="O741" s="20"/>
      <c r="P741" s="20"/>
      <c r="Q741" s="20"/>
      <c r="R741" s="20"/>
      <c r="S741" s="20"/>
      <c r="T741" s="20"/>
      <c r="U741" s="20"/>
    </row>
    <row r="742" spans="4:21" x14ac:dyDescent="0.25">
      <c r="D742" s="19"/>
      <c r="E742" s="19"/>
      <c r="F742" s="22"/>
      <c r="G742" s="18"/>
      <c r="H742"/>
      <c r="I742" s="19"/>
      <c r="J742"/>
      <c r="K742"/>
      <c r="L742" s="20"/>
      <c r="M742" s="20"/>
      <c r="N742" s="20"/>
      <c r="O742" s="20"/>
      <c r="P742" s="20"/>
      <c r="Q742" s="20"/>
      <c r="R742" s="20"/>
      <c r="S742" s="20"/>
      <c r="T742" s="20"/>
      <c r="U742" s="20"/>
    </row>
    <row r="743" spans="4:21" x14ac:dyDescent="0.25">
      <c r="D743" s="19"/>
      <c r="E743" s="19"/>
      <c r="F743" s="22"/>
      <c r="G743" s="18"/>
      <c r="H743"/>
      <c r="I743" s="19"/>
      <c r="J743"/>
      <c r="K743"/>
      <c r="L743" s="20"/>
      <c r="M743" s="20"/>
      <c r="N743" s="20"/>
      <c r="O743" s="20"/>
      <c r="P743" s="20"/>
      <c r="Q743" s="20"/>
      <c r="R743" s="20"/>
      <c r="S743" s="20"/>
      <c r="T743" s="20"/>
      <c r="U743" s="20"/>
    </row>
    <row r="744" spans="4:21" x14ac:dyDescent="0.25">
      <c r="D744" s="19"/>
      <c r="E744" s="19"/>
      <c r="F744" s="22"/>
      <c r="G744" s="18"/>
      <c r="H744"/>
      <c r="I744" s="19"/>
      <c r="J744"/>
      <c r="K744"/>
      <c r="L744" s="20"/>
      <c r="M744" s="20"/>
      <c r="N744" s="20"/>
      <c r="O744" s="20"/>
      <c r="P744" s="20"/>
      <c r="Q744" s="20"/>
      <c r="R744" s="20"/>
      <c r="S744" s="20"/>
      <c r="T744" s="20"/>
      <c r="U744" s="20"/>
    </row>
    <row r="745" spans="4:21" x14ac:dyDescent="0.25">
      <c r="D745" s="19"/>
      <c r="E745" s="19"/>
      <c r="F745" s="22"/>
      <c r="G745" s="18"/>
      <c r="H745"/>
      <c r="I745" s="19"/>
      <c r="J745"/>
      <c r="K745"/>
      <c r="L745" s="20"/>
      <c r="M745" s="20"/>
      <c r="N745" s="20"/>
      <c r="O745" s="20"/>
      <c r="P745" s="20"/>
      <c r="Q745" s="20"/>
      <c r="R745" s="20"/>
      <c r="S745" s="20"/>
      <c r="T745" s="20"/>
      <c r="U745" s="20"/>
    </row>
    <row r="746" spans="4:21" x14ac:dyDescent="0.25">
      <c r="D746" s="19"/>
      <c r="E746" s="19"/>
      <c r="F746" s="22"/>
      <c r="G746" s="18"/>
      <c r="H746"/>
      <c r="I746" s="19"/>
      <c r="J746"/>
      <c r="K746"/>
      <c r="L746" s="20"/>
      <c r="M746" s="20"/>
      <c r="N746" s="20"/>
      <c r="O746" s="20"/>
      <c r="P746" s="20"/>
      <c r="Q746" s="20"/>
      <c r="R746" s="20"/>
      <c r="S746" s="20"/>
      <c r="T746" s="20"/>
      <c r="U746" s="20"/>
    </row>
    <row r="747" spans="4:21" x14ac:dyDescent="0.25">
      <c r="D747" s="19"/>
      <c r="E747" s="19"/>
      <c r="F747" s="22"/>
      <c r="G747" s="18"/>
      <c r="H747"/>
      <c r="I747" s="19"/>
      <c r="J747"/>
      <c r="K747"/>
      <c r="L747" s="20"/>
      <c r="M747" s="20"/>
      <c r="N747" s="20"/>
      <c r="O747" s="20"/>
      <c r="P747" s="20"/>
      <c r="Q747" s="20"/>
      <c r="R747" s="20"/>
      <c r="S747" s="20"/>
      <c r="T747" s="20"/>
      <c r="U747" s="20"/>
    </row>
    <row r="748" spans="4:21" x14ac:dyDescent="0.25">
      <c r="D748" s="19"/>
      <c r="E748" s="19"/>
      <c r="F748" s="22"/>
      <c r="G748" s="18"/>
      <c r="H748"/>
      <c r="I748" s="19"/>
      <c r="J748"/>
      <c r="K748"/>
      <c r="L748" s="20"/>
      <c r="M748" s="20"/>
      <c r="N748" s="20"/>
      <c r="O748" s="20"/>
      <c r="P748" s="20"/>
      <c r="Q748" s="20"/>
      <c r="R748" s="20"/>
      <c r="S748" s="20"/>
      <c r="T748" s="20"/>
      <c r="U748" s="20"/>
    </row>
    <row r="749" spans="4:21" x14ac:dyDescent="0.25">
      <c r="D749" s="19"/>
      <c r="E749" s="19"/>
      <c r="F749" s="22"/>
      <c r="G749" s="18"/>
      <c r="H749"/>
      <c r="I749" s="19"/>
      <c r="J749"/>
      <c r="K749"/>
      <c r="L749" s="20"/>
      <c r="M749" s="20"/>
      <c r="N749" s="20"/>
      <c r="O749" s="20"/>
      <c r="P749" s="20"/>
      <c r="Q749" s="20"/>
      <c r="R749" s="20"/>
      <c r="S749" s="20"/>
      <c r="T749" s="20"/>
      <c r="U749" s="20"/>
    </row>
    <row r="750" spans="4:21" x14ac:dyDescent="0.25">
      <c r="D750" s="19"/>
      <c r="E750" s="19"/>
      <c r="F750" s="22"/>
      <c r="G750" s="18"/>
      <c r="H750"/>
      <c r="I750" s="19"/>
      <c r="J750"/>
      <c r="K750"/>
      <c r="L750" s="20"/>
      <c r="M750" s="20"/>
      <c r="N750" s="20"/>
      <c r="O750" s="20"/>
      <c r="P750" s="20"/>
      <c r="Q750" s="20"/>
      <c r="R750" s="20"/>
      <c r="S750" s="20"/>
      <c r="T750" s="20"/>
      <c r="U750" s="20"/>
    </row>
    <row r="751" spans="4:21" x14ac:dyDescent="0.25">
      <c r="D751" s="19"/>
      <c r="E751" s="19"/>
      <c r="F751" s="22"/>
      <c r="G751" s="18"/>
      <c r="H751"/>
      <c r="I751" s="19"/>
      <c r="J751"/>
      <c r="K751"/>
      <c r="L751" s="20"/>
      <c r="M751" s="20"/>
      <c r="N751" s="20"/>
      <c r="O751" s="20"/>
      <c r="P751" s="20"/>
      <c r="Q751" s="20"/>
      <c r="R751" s="20"/>
      <c r="S751" s="20"/>
      <c r="T751" s="20"/>
      <c r="U751" s="20"/>
    </row>
    <row r="752" spans="4:21" x14ac:dyDescent="0.25">
      <c r="D752" s="19"/>
      <c r="E752" s="19"/>
      <c r="F752" s="22"/>
      <c r="G752" s="18"/>
      <c r="H752"/>
      <c r="I752" s="19"/>
      <c r="J752"/>
      <c r="K752"/>
      <c r="L752" s="20"/>
      <c r="M752" s="20"/>
      <c r="N752" s="20"/>
      <c r="O752" s="20"/>
      <c r="P752" s="20"/>
      <c r="Q752" s="20"/>
      <c r="R752" s="20"/>
      <c r="S752" s="20"/>
      <c r="T752" s="20"/>
      <c r="U752" s="20"/>
    </row>
    <row r="753" spans="4:21" x14ac:dyDescent="0.25">
      <c r="D753" s="19"/>
      <c r="E753" s="19"/>
      <c r="F753" s="22"/>
      <c r="G753" s="18"/>
      <c r="H753"/>
      <c r="I753" s="19"/>
      <c r="J753"/>
      <c r="K753"/>
      <c r="L753" s="20"/>
      <c r="M753" s="20"/>
      <c r="N753" s="20"/>
      <c r="O753" s="20"/>
      <c r="P753" s="20"/>
      <c r="Q753" s="20"/>
      <c r="R753" s="20"/>
      <c r="S753" s="20"/>
      <c r="T753" s="20"/>
      <c r="U753" s="20"/>
    </row>
    <row r="754" spans="4:21" x14ac:dyDescent="0.25">
      <c r="D754" s="19"/>
      <c r="E754" s="19"/>
      <c r="F754" s="22"/>
      <c r="G754" s="18"/>
      <c r="H754"/>
      <c r="I754" s="19"/>
      <c r="J754"/>
      <c r="K754"/>
      <c r="L754" s="20"/>
      <c r="M754" s="20"/>
      <c r="N754" s="20"/>
      <c r="O754" s="20"/>
      <c r="P754" s="20"/>
      <c r="Q754" s="20"/>
      <c r="R754" s="20"/>
      <c r="S754" s="20"/>
      <c r="T754" s="20"/>
      <c r="U754" s="20"/>
    </row>
    <row r="755" spans="4:21" x14ac:dyDescent="0.25">
      <c r="D755" s="19"/>
      <c r="E755" s="19"/>
      <c r="F755" s="22"/>
      <c r="G755" s="18"/>
      <c r="H755"/>
      <c r="I755" s="19"/>
      <c r="J755"/>
      <c r="K755"/>
      <c r="L755" s="20"/>
      <c r="M755" s="20"/>
      <c r="N755" s="20"/>
      <c r="O755" s="20"/>
      <c r="P755" s="20"/>
      <c r="Q755" s="20"/>
      <c r="R755" s="20"/>
      <c r="S755" s="20"/>
      <c r="T755" s="20"/>
      <c r="U755" s="20"/>
    </row>
    <row r="756" spans="4:21" x14ac:dyDescent="0.25">
      <c r="D756" s="19"/>
      <c r="E756" s="19"/>
      <c r="F756" s="22"/>
      <c r="G756" s="18"/>
      <c r="H756"/>
      <c r="I756" s="19"/>
      <c r="J756"/>
      <c r="K756"/>
      <c r="L756" s="20"/>
      <c r="M756" s="20"/>
      <c r="N756" s="20"/>
      <c r="O756" s="20"/>
      <c r="P756" s="20"/>
      <c r="Q756" s="20"/>
      <c r="R756" s="20"/>
      <c r="S756" s="20"/>
      <c r="T756" s="20"/>
      <c r="U756" s="20"/>
    </row>
    <row r="757" spans="4:21" x14ac:dyDescent="0.25">
      <c r="D757" s="19"/>
      <c r="E757" s="19"/>
      <c r="F757" s="22"/>
      <c r="G757" s="18"/>
      <c r="H757"/>
      <c r="I757" s="19"/>
      <c r="J757"/>
      <c r="K757"/>
      <c r="L757" s="20"/>
      <c r="M757" s="20"/>
      <c r="N757" s="20"/>
      <c r="O757" s="20"/>
      <c r="P757" s="20"/>
      <c r="Q757" s="20"/>
      <c r="R757" s="20"/>
      <c r="S757" s="20"/>
      <c r="T757" s="20"/>
      <c r="U757" s="20"/>
    </row>
    <row r="758" spans="4:21" x14ac:dyDescent="0.25">
      <c r="D758" s="19"/>
      <c r="E758" s="19"/>
      <c r="F758" s="22"/>
      <c r="G758" s="18"/>
      <c r="H758"/>
      <c r="I758" s="19"/>
      <c r="J758"/>
      <c r="K758"/>
      <c r="L758" s="20"/>
      <c r="M758" s="20"/>
      <c r="N758" s="20"/>
      <c r="O758" s="20"/>
      <c r="P758" s="20"/>
      <c r="Q758" s="20"/>
      <c r="R758" s="20"/>
      <c r="S758" s="20"/>
      <c r="T758" s="20"/>
      <c r="U758" s="20"/>
    </row>
    <row r="759" spans="4:21" x14ac:dyDescent="0.25">
      <c r="D759" s="19"/>
      <c r="E759" s="19"/>
      <c r="F759" s="22"/>
      <c r="G759" s="18"/>
      <c r="H759"/>
      <c r="I759" s="19"/>
      <c r="J759"/>
      <c r="K759"/>
      <c r="L759" s="20"/>
      <c r="M759" s="20"/>
      <c r="N759" s="20"/>
      <c r="O759" s="20"/>
      <c r="P759" s="20"/>
      <c r="Q759" s="20"/>
      <c r="R759" s="20"/>
      <c r="S759" s="20"/>
      <c r="T759" s="20"/>
      <c r="U759" s="20"/>
    </row>
    <row r="760" spans="4:21" x14ac:dyDescent="0.25">
      <c r="D760" s="19"/>
      <c r="E760" s="19"/>
      <c r="F760" s="22"/>
      <c r="G760" s="18"/>
      <c r="H760"/>
      <c r="I760" s="19"/>
      <c r="J760"/>
      <c r="K760"/>
      <c r="L760" s="20"/>
      <c r="M760" s="20"/>
      <c r="N760" s="20"/>
      <c r="O760" s="20"/>
      <c r="P760" s="20"/>
      <c r="Q760" s="20"/>
      <c r="R760" s="20"/>
      <c r="S760" s="20"/>
      <c r="T760" s="20"/>
      <c r="U760" s="20"/>
    </row>
    <row r="761" spans="4:21" x14ac:dyDescent="0.25">
      <c r="D761" s="19"/>
      <c r="E761" s="19"/>
      <c r="F761" s="22"/>
      <c r="G761" s="18"/>
      <c r="H761"/>
      <c r="I761" s="19"/>
      <c r="J761"/>
      <c r="K761"/>
      <c r="L761" s="20"/>
      <c r="M761" s="20"/>
      <c r="N761" s="20"/>
      <c r="O761" s="20"/>
      <c r="P761" s="20"/>
      <c r="Q761" s="20"/>
      <c r="R761" s="20"/>
      <c r="S761" s="20"/>
      <c r="T761" s="20"/>
      <c r="U761" s="20"/>
    </row>
    <row r="762" spans="4:21" x14ac:dyDescent="0.25">
      <c r="D762" s="19"/>
      <c r="E762" s="19"/>
      <c r="F762" s="22"/>
      <c r="G762" s="18"/>
      <c r="H762"/>
      <c r="I762" s="19"/>
      <c r="J762"/>
      <c r="K762"/>
      <c r="L762" s="20"/>
      <c r="M762" s="20"/>
      <c r="N762" s="20"/>
      <c r="O762" s="20"/>
      <c r="P762" s="20"/>
      <c r="Q762" s="20"/>
      <c r="R762" s="20"/>
      <c r="S762" s="20"/>
      <c r="T762" s="20"/>
      <c r="U762" s="20"/>
    </row>
    <row r="763" spans="4:21" x14ac:dyDescent="0.25">
      <c r="D763" s="19"/>
      <c r="E763" s="19"/>
      <c r="F763" s="22"/>
      <c r="G763" s="18"/>
      <c r="H763"/>
      <c r="I763" s="19"/>
      <c r="J763"/>
      <c r="K763"/>
      <c r="L763" s="20"/>
      <c r="M763" s="20"/>
      <c r="N763" s="20"/>
      <c r="O763" s="20"/>
      <c r="P763" s="20"/>
      <c r="Q763" s="20"/>
      <c r="R763" s="20"/>
      <c r="S763" s="20"/>
      <c r="T763" s="20"/>
      <c r="U763" s="20"/>
    </row>
    <row r="764" spans="4:21" x14ac:dyDescent="0.25">
      <c r="D764" s="19"/>
      <c r="E764" s="19"/>
      <c r="F764" s="22"/>
      <c r="G764" s="18"/>
      <c r="H764"/>
      <c r="I764" s="19"/>
      <c r="J764"/>
      <c r="K764"/>
      <c r="L764" s="20"/>
      <c r="M764" s="20"/>
      <c r="N764" s="20"/>
      <c r="O764" s="20"/>
      <c r="P764" s="20"/>
      <c r="Q764" s="20"/>
      <c r="R764" s="20"/>
      <c r="S764" s="20"/>
      <c r="T764" s="20"/>
      <c r="U764" s="20"/>
    </row>
    <row r="765" spans="4:21" x14ac:dyDescent="0.25">
      <c r="D765" s="19"/>
      <c r="E765" s="19"/>
      <c r="F765" s="22"/>
      <c r="G765" s="18"/>
      <c r="H765"/>
      <c r="I765" s="19"/>
      <c r="J765"/>
      <c r="K765"/>
      <c r="L765" s="20"/>
      <c r="M765" s="20"/>
      <c r="N765" s="20"/>
      <c r="O765" s="20"/>
      <c r="P765" s="20"/>
      <c r="Q765" s="20"/>
      <c r="R765" s="20"/>
      <c r="S765" s="20"/>
      <c r="T765" s="20"/>
      <c r="U765" s="20"/>
    </row>
    <row r="766" spans="4:21" x14ac:dyDescent="0.25">
      <c r="D766" s="19"/>
      <c r="E766" s="19"/>
      <c r="F766" s="22"/>
      <c r="G766" s="18"/>
      <c r="H766"/>
      <c r="I766" s="19"/>
      <c r="J766"/>
      <c r="K766"/>
      <c r="L766" s="20"/>
      <c r="M766" s="20"/>
      <c r="N766" s="20"/>
      <c r="O766" s="20"/>
      <c r="P766" s="20"/>
      <c r="Q766" s="20"/>
      <c r="R766" s="20"/>
      <c r="S766" s="20"/>
      <c r="T766" s="20"/>
      <c r="U766" s="20"/>
    </row>
    <row r="767" spans="4:21" x14ac:dyDescent="0.25">
      <c r="D767" s="19"/>
      <c r="E767" s="19"/>
      <c r="F767" s="22"/>
      <c r="G767" s="18"/>
      <c r="H767"/>
      <c r="I767" s="19"/>
      <c r="J767"/>
      <c r="K767"/>
      <c r="L767" s="20"/>
      <c r="M767" s="20"/>
      <c r="N767" s="20"/>
      <c r="O767" s="20"/>
      <c r="P767" s="20"/>
      <c r="Q767" s="20"/>
      <c r="R767" s="20"/>
      <c r="S767" s="20"/>
      <c r="T767" s="20"/>
      <c r="U767" s="20"/>
    </row>
    <row r="768" spans="4:21" x14ac:dyDescent="0.25">
      <c r="D768" s="19"/>
      <c r="E768" s="19"/>
      <c r="F768" s="22"/>
      <c r="G768" s="18"/>
      <c r="H768"/>
      <c r="I768" s="19"/>
      <c r="J768"/>
      <c r="K768"/>
      <c r="L768" s="20"/>
      <c r="M768" s="20"/>
      <c r="N768" s="20"/>
      <c r="O768" s="20"/>
      <c r="P768" s="20"/>
      <c r="Q768" s="20"/>
      <c r="R768" s="20"/>
      <c r="S768" s="20"/>
      <c r="T768" s="20"/>
      <c r="U768" s="20"/>
    </row>
    <row r="769" spans="4:21" x14ac:dyDescent="0.25">
      <c r="D769" s="19"/>
      <c r="E769" s="19"/>
      <c r="F769" s="22"/>
      <c r="G769" s="18"/>
      <c r="H769"/>
      <c r="I769" s="19"/>
      <c r="J769"/>
      <c r="K769"/>
      <c r="L769" s="20"/>
      <c r="M769" s="20"/>
      <c r="N769" s="20"/>
      <c r="O769" s="20"/>
      <c r="P769" s="20"/>
      <c r="Q769" s="20"/>
      <c r="R769" s="20"/>
      <c r="S769" s="20"/>
      <c r="T769" s="20"/>
      <c r="U769" s="20"/>
    </row>
    <row r="770" spans="4:21" x14ac:dyDescent="0.25">
      <c r="D770" s="19"/>
      <c r="E770" s="19"/>
      <c r="F770" s="22"/>
      <c r="G770" s="18"/>
      <c r="H770"/>
      <c r="I770" s="19"/>
      <c r="J770"/>
      <c r="K770"/>
      <c r="L770" s="20"/>
      <c r="M770" s="20"/>
      <c r="N770" s="20"/>
      <c r="O770" s="20"/>
      <c r="P770" s="20"/>
      <c r="Q770" s="20"/>
      <c r="R770" s="20"/>
      <c r="S770" s="20"/>
      <c r="T770" s="20"/>
      <c r="U770" s="20"/>
    </row>
    <row r="771" spans="4:21" x14ac:dyDescent="0.25">
      <c r="D771" s="19"/>
      <c r="E771" s="19"/>
      <c r="F771" s="22"/>
      <c r="G771" s="18"/>
      <c r="H771"/>
      <c r="I771" s="19"/>
      <c r="J771"/>
      <c r="K771"/>
      <c r="L771" s="20"/>
      <c r="M771" s="20"/>
      <c r="N771" s="20"/>
      <c r="O771" s="20"/>
      <c r="P771" s="20"/>
      <c r="Q771" s="20"/>
      <c r="R771" s="20"/>
      <c r="S771" s="20"/>
      <c r="T771" s="20"/>
      <c r="U771" s="20"/>
    </row>
    <row r="772" spans="4:21" x14ac:dyDescent="0.25">
      <c r="D772" s="19"/>
      <c r="E772" s="19"/>
      <c r="F772" s="22"/>
      <c r="G772" s="18"/>
      <c r="H772"/>
      <c r="I772" s="19"/>
      <c r="J772"/>
      <c r="K772"/>
      <c r="L772" s="20"/>
      <c r="M772" s="20"/>
      <c r="N772" s="20"/>
      <c r="O772" s="20"/>
      <c r="P772" s="20"/>
      <c r="Q772" s="20"/>
      <c r="R772" s="20"/>
      <c r="S772" s="20"/>
      <c r="T772" s="20"/>
      <c r="U772" s="20"/>
    </row>
    <row r="773" spans="4:21" x14ac:dyDescent="0.25">
      <c r="D773" s="19"/>
      <c r="E773" s="19"/>
      <c r="F773" s="22"/>
      <c r="G773" s="18"/>
      <c r="H773"/>
      <c r="I773" s="19"/>
      <c r="J773"/>
      <c r="K773"/>
      <c r="L773" s="20"/>
      <c r="M773" s="20"/>
      <c r="N773" s="20"/>
      <c r="O773" s="20"/>
      <c r="P773" s="20"/>
      <c r="Q773" s="20"/>
      <c r="R773" s="20"/>
      <c r="S773" s="20"/>
      <c r="T773" s="20"/>
      <c r="U773" s="20"/>
    </row>
    <row r="774" spans="4:21" x14ac:dyDescent="0.25">
      <c r="D774" s="19"/>
      <c r="E774" s="19"/>
      <c r="F774" s="22"/>
      <c r="G774" s="18"/>
      <c r="H774"/>
      <c r="I774" s="19"/>
      <c r="J774"/>
      <c r="K774"/>
      <c r="L774" s="20"/>
      <c r="M774" s="20"/>
      <c r="N774" s="20"/>
      <c r="O774" s="20"/>
      <c r="P774" s="20"/>
      <c r="Q774" s="20"/>
      <c r="R774" s="20"/>
      <c r="S774" s="20"/>
      <c r="T774" s="20"/>
      <c r="U774" s="20"/>
    </row>
    <row r="775" spans="4:21" x14ac:dyDescent="0.25">
      <c r="D775" s="19"/>
      <c r="E775" s="19"/>
      <c r="F775" s="22"/>
      <c r="G775" s="18"/>
      <c r="H775"/>
      <c r="I775" s="19"/>
      <c r="J775"/>
      <c r="K775"/>
      <c r="L775" s="20"/>
      <c r="M775" s="20"/>
      <c r="N775" s="20"/>
      <c r="O775" s="20"/>
      <c r="P775" s="20"/>
      <c r="Q775" s="20"/>
      <c r="R775" s="20"/>
      <c r="S775" s="20"/>
      <c r="T775" s="20"/>
      <c r="U775" s="20"/>
    </row>
    <row r="776" spans="4:21" x14ac:dyDescent="0.25">
      <c r="D776" s="19"/>
      <c r="E776" s="19"/>
      <c r="F776" s="22"/>
      <c r="G776" s="18"/>
      <c r="H776"/>
      <c r="I776" s="19"/>
      <c r="J776"/>
      <c r="K776"/>
      <c r="L776" s="20"/>
      <c r="M776" s="20"/>
      <c r="N776" s="20"/>
      <c r="O776" s="20"/>
      <c r="P776" s="20"/>
      <c r="Q776" s="20"/>
      <c r="R776" s="20"/>
      <c r="S776" s="20"/>
      <c r="T776" s="20"/>
      <c r="U776" s="20"/>
    </row>
    <row r="777" spans="4:21" x14ac:dyDescent="0.25">
      <c r="D777" s="19"/>
      <c r="E777" s="19"/>
      <c r="F777" s="22"/>
      <c r="G777" s="18"/>
      <c r="H777"/>
      <c r="I777" s="19"/>
      <c r="J777"/>
      <c r="K777"/>
      <c r="L777" s="20"/>
      <c r="M777" s="20"/>
      <c r="N777" s="20"/>
      <c r="O777" s="20"/>
      <c r="P777" s="20"/>
      <c r="Q777" s="20"/>
      <c r="R777" s="20"/>
      <c r="S777" s="20"/>
      <c r="T777" s="20"/>
      <c r="U777" s="20"/>
    </row>
    <row r="778" spans="4:21" x14ac:dyDescent="0.25">
      <c r="D778" s="19"/>
      <c r="E778" s="19"/>
      <c r="F778" s="22"/>
      <c r="G778" s="18"/>
      <c r="H778"/>
      <c r="I778" s="19"/>
      <c r="J778"/>
      <c r="K778"/>
      <c r="L778" s="20"/>
      <c r="M778" s="20"/>
      <c r="N778" s="20"/>
      <c r="O778" s="20"/>
      <c r="P778" s="20"/>
      <c r="Q778" s="20"/>
      <c r="R778" s="20"/>
      <c r="S778" s="20"/>
      <c r="T778" s="20"/>
      <c r="U778" s="20"/>
    </row>
    <row r="779" spans="4:21" x14ac:dyDescent="0.25">
      <c r="D779" s="19"/>
      <c r="E779" s="19"/>
      <c r="F779" s="22"/>
      <c r="G779" s="18"/>
      <c r="H779"/>
      <c r="I779" s="19"/>
      <c r="J779"/>
      <c r="K779"/>
      <c r="L779" s="20"/>
      <c r="M779" s="20"/>
      <c r="N779" s="20"/>
      <c r="O779" s="20"/>
      <c r="P779" s="20"/>
      <c r="Q779" s="20"/>
      <c r="R779" s="20"/>
      <c r="S779" s="20"/>
      <c r="T779" s="20"/>
      <c r="U779" s="20"/>
    </row>
    <row r="780" spans="4:21" x14ac:dyDescent="0.25">
      <c r="D780" s="19"/>
      <c r="E780" s="19"/>
      <c r="F780" s="22"/>
      <c r="G780" s="18"/>
      <c r="H780"/>
      <c r="I780" s="19"/>
      <c r="J780"/>
      <c r="K780"/>
      <c r="L780" s="20"/>
      <c r="M780" s="20"/>
      <c r="N780" s="20"/>
      <c r="O780" s="20"/>
      <c r="P780" s="20"/>
      <c r="Q780" s="20"/>
      <c r="R780" s="20"/>
      <c r="S780" s="20"/>
      <c r="T780" s="20"/>
      <c r="U780" s="20"/>
    </row>
    <row r="781" spans="4:21" x14ac:dyDescent="0.25">
      <c r="D781" s="19"/>
      <c r="E781" s="19"/>
      <c r="F781" s="22"/>
      <c r="G781" s="18"/>
      <c r="H781"/>
      <c r="I781" s="19"/>
      <c r="J781"/>
      <c r="K781"/>
      <c r="L781" s="20"/>
      <c r="M781" s="20"/>
      <c r="N781" s="20"/>
      <c r="O781" s="20"/>
      <c r="P781" s="20"/>
      <c r="Q781" s="20"/>
      <c r="R781" s="20"/>
      <c r="S781" s="20"/>
      <c r="T781" s="20"/>
      <c r="U781" s="20"/>
    </row>
    <row r="782" spans="4:21" x14ac:dyDescent="0.25">
      <c r="D782" s="19"/>
      <c r="E782" s="19"/>
      <c r="F782" s="22"/>
      <c r="G782" s="18"/>
      <c r="H782"/>
      <c r="I782" s="19"/>
      <c r="J782"/>
      <c r="K782"/>
      <c r="L782" s="20"/>
      <c r="M782" s="20"/>
      <c r="N782" s="20"/>
      <c r="O782" s="20"/>
      <c r="P782" s="20"/>
      <c r="Q782" s="20"/>
      <c r="R782" s="20"/>
      <c r="S782" s="20"/>
      <c r="T782" s="20"/>
      <c r="U782" s="20"/>
    </row>
    <row r="783" spans="4:21" x14ac:dyDescent="0.25">
      <c r="D783" s="19"/>
      <c r="E783" s="19"/>
      <c r="F783" s="22"/>
      <c r="G783" s="18"/>
      <c r="H783"/>
      <c r="I783" s="19"/>
      <c r="J783"/>
      <c r="K783"/>
      <c r="L783" s="20"/>
      <c r="M783" s="20"/>
      <c r="N783" s="20"/>
      <c r="O783" s="20"/>
      <c r="P783" s="20"/>
      <c r="Q783" s="20"/>
      <c r="R783" s="20"/>
      <c r="S783" s="20"/>
      <c r="T783" s="20"/>
      <c r="U783" s="20"/>
    </row>
    <row r="784" spans="4:21" x14ac:dyDescent="0.25">
      <c r="D784" s="19"/>
      <c r="E784" s="19"/>
      <c r="F784" s="22"/>
      <c r="G784" s="18"/>
      <c r="H784"/>
      <c r="I784" s="19"/>
      <c r="J784"/>
      <c r="K784"/>
      <c r="L784" s="20"/>
      <c r="M784" s="20"/>
      <c r="N784" s="20"/>
      <c r="O784" s="20"/>
      <c r="P784" s="20"/>
      <c r="Q784" s="20"/>
      <c r="R784" s="20"/>
      <c r="S784" s="20"/>
      <c r="T784" s="20"/>
      <c r="U784" s="20"/>
    </row>
    <row r="785" spans="4:21" x14ac:dyDescent="0.25">
      <c r="D785" s="19"/>
      <c r="E785" s="19"/>
      <c r="F785" s="22"/>
      <c r="G785" s="18"/>
      <c r="H785"/>
      <c r="I785" s="19"/>
      <c r="J785"/>
      <c r="K785"/>
      <c r="L785" s="20"/>
      <c r="M785" s="20"/>
      <c r="N785" s="20"/>
      <c r="O785" s="20"/>
      <c r="P785" s="20"/>
      <c r="Q785" s="20"/>
      <c r="R785" s="20"/>
      <c r="S785" s="20"/>
      <c r="T785" s="20"/>
      <c r="U785" s="20"/>
    </row>
    <row r="786" spans="4:21" x14ac:dyDescent="0.25">
      <c r="D786" s="19"/>
      <c r="E786" s="19"/>
      <c r="F786" s="22"/>
      <c r="G786" s="18"/>
      <c r="H786"/>
      <c r="I786" s="19"/>
      <c r="J786"/>
      <c r="K786"/>
      <c r="L786" s="20"/>
      <c r="M786" s="20"/>
      <c r="N786" s="20"/>
      <c r="O786" s="20"/>
      <c r="P786" s="20"/>
      <c r="Q786" s="20"/>
      <c r="R786" s="20"/>
      <c r="S786" s="20"/>
      <c r="T786" s="20"/>
      <c r="U786" s="20"/>
    </row>
    <row r="787" spans="4:21" x14ac:dyDescent="0.25">
      <c r="D787" s="19"/>
      <c r="E787" s="19"/>
      <c r="F787" s="22"/>
      <c r="G787" s="18"/>
      <c r="H787"/>
      <c r="I787" s="19"/>
      <c r="J787"/>
      <c r="K787"/>
      <c r="L787" s="20"/>
      <c r="M787" s="20"/>
      <c r="N787" s="20"/>
      <c r="O787" s="20"/>
      <c r="P787" s="20"/>
      <c r="Q787" s="20"/>
      <c r="R787" s="20"/>
      <c r="S787" s="20"/>
      <c r="T787" s="20"/>
      <c r="U787" s="20"/>
    </row>
    <row r="788" spans="4:21" x14ac:dyDescent="0.25">
      <c r="D788" s="19"/>
      <c r="E788" s="19"/>
      <c r="F788" s="22"/>
      <c r="G788" s="18"/>
      <c r="H788"/>
      <c r="I788" s="19"/>
      <c r="J788"/>
      <c r="K788"/>
      <c r="L788" s="20"/>
      <c r="M788" s="20"/>
      <c r="N788" s="20"/>
      <c r="O788" s="20"/>
      <c r="P788" s="20"/>
      <c r="Q788" s="20"/>
      <c r="R788" s="20"/>
      <c r="S788" s="20"/>
      <c r="T788" s="20"/>
      <c r="U788" s="20"/>
    </row>
    <row r="789" spans="4:21" x14ac:dyDescent="0.25">
      <c r="D789" s="19"/>
      <c r="E789" s="19"/>
      <c r="F789" s="22"/>
      <c r="G789" s="18"/>
      <c r="H789"/>
      <c r="I789" s="19"/>
      <c r="J789"/>
      <c r="K789"/>
      <c r="L789" s="20"/>
      <c r="M789" s="20"/>
      <c r="N789" s="20"/>
      <c r="O789" s="20"/>
      <c r="P789" s="20"/>
      <c r="Q789" s="20"/>
      <c r="R789" s="20"/>
      <c r="S789" s="20"/>
      <c r="T789" s="20"/>
      <c r="U789" s="20"/>
    </row>
    <row r="790" spans="4:21" x14ac:dyDescent="0.25">
      <c r="D790" s="19"/>
      <c r="E790" s="19"/>
      <c r="F790" s="22"/>
      <c r="G790" s="18"/>
      <c r="H790"/>
      <c r="I790" s="19"/>
      <c r="J790"/>
      <c r="K790"/>
      <c r="L790" s="20"/>
      <c r="M790" s="20"/>
      <c r="N790" s="20"/>
      <c r="O790" s="20"/>
      <c r="P790" s="20"/>
      <c r="Q790" s="20"/>
      <c r="R790" s="20"/>
      <c r="S790" s="20"/>
      <c r="T790" s="20"/>
      <c r="U790" s="20"/>
    </row>
    <row r="791" spans="4:21" x14ac:dyDescent="0.25">
      <c r="D791" s="19"/>
      <c r="E791" s="19"/>
      <c r="F791" s="22"/>
      <c r="G791" s="18"/>
      <c r="H791"/>
      <c r="I791" s="19"/>
      <c r="J791"/>
      <c r="K791"/>
      <c r="L791" s="20"/>
      <c r="M791" s="20"/>
      <c r="N791" s="20"/>
      <c r="O791" s="20"/>
      <c r="P791" s="20"/>
      <c r="Q791" s="20"/>
      <c r="R791" s="20"/>
      <c r="S791" s="20"/>
      <c r="T791" s="20"/>
      <c r="U791" s="20"/>
    </row>
    <row r="792" spans="4:21" x14ac:dyDescent="0.25">
      <c r="D792" s="19"/>
      <c r="E792" s="19"/>
      <c r="F792" s="22"/>
      <c r="G792" s="18"/>
      <c r="H792"/>
      <c r="I792" s="19"/>
      <c r="J792"/>
      <c r="K792"/>
      <c r="L792" s="20"/>
      <c r="M792" s="20"/>
      <c r="N792" s="20"/>
      <c r="O792" s="20"/>
      <c r="P792" s="20"/>
      <c r="Q792" s="20"/>
      <c r="R792" s="20"/>
      <c r="S792" s="20"/>
      <c r="T792" s="20"/>
      <c r="U792" s="20"/>
    </row>
    <row r="793" spans="4:21" x14ac:dyDescent="0.25">
      <c r="D793" s="19"/>
      <c r="E793" s="19"/>
      <c r="F793" s="22"/>
      <c r="G793" s="18"/>
      <c r="H793"/>
      <c r="I793" s="19"/>
      <c r="J793"/>
      <c r="K793"/>
      <c r="L793" s="20"/>
      <c r="M793" s="20"/>
      <c r="N793" s="20"/>
      <c r="O793" s="20"/>
      <c r="P793" s="20"/>
      <c r="Q793" s="20"/>
      <c r="R793" s="20"/>
      <c r="S793" s="20"/>
      <c r="T793" s="20"/>
      <c r="U793" s="20"/>
    </row>
    <row r="794" spans="4:21" x14ac:dyDescent="0.25">
      <c r="D794" s="19"/>
      <c r="E794" s="19"/>
      <c r="F794" s="22"/>
      <c r="G794" s="18"/>
      <c r="H794"/>
      <c r="I794" s="19"/>
      <c r="J794"/>
      <c r="K794"/>
      <c r="L794" s="20"/>
      <c r="M794" s="20"/>
      <c r="N794" s="20"/>
      <c r="O794" s="20"/>
      <c r="P794" s="20"/>
      <c r="Q794" s="20"/>
      <c r="R794" s="20"/>
      <c r="S794" s="20"/>
      <c r="T794" s="20"/>
      <c r="U794" s="20"/>
    </row>
    <row r="795" spans="4:21" x14ac:dyDescent="0.25">
      <c r="D795" s="19"/>
      <c r="E795" s="19"/>
      <c r="F795" s="22"/>
      <c r="G795" s="18"/>
      <c r="H795"/>
      <c r="I795" s="19"/>
      <c r="J795"/>
      <c r="K795"/>
      <c r="L795" s="20"/>
      <c r="M795" s="20"/>
      <c r="N795" s="20"/>
      <c r="O795" s="20"/>
      <c r="P795" s="20"/>
      <c r="Q795" s="20"/>
      <c r="R795" s="20"/>
      <c r="S795" s="20"/>
      <c r="T795" s="20"/>
      <c r="U795" s="20"/>
    </row>
    <row r="796" spans="4:21" x14ac:dyDescent="0.25">
      <c r="D796" s="19"/>
      <c r="E796" s="19"/>
      <c r="F796" s="22"/>
      <c r="G796" s="18"/>
      <c r="H796"/>
      <c r="I796" s="19"/>
      <c r="J796"/>
      <c r="K796"/>
      <c r="L796" s="20"/>
      <c r="M796" s="20"/>
      <c r="N796" s="20"/>
      <c r="O796" s="20"/>
      <c r="P796" s="20"/>
      <c r="Q796" s="20"/>
      <c r="R796" s="20"/>
      <c r="S796" s="20"/>
      <c r="T796" s="20"/>
      <c r="U796" s="20"/>
    </row>
    <row r="797" spans="4:21" x14ac:dyDescent="0.25">
      <c r="D797" s="19"/>
      <c r="E797" s="19"/>
      <c r="F797" s="22"/>
      <c r="G797" s="18"/>
      <c r="H797"/>
      <c r="I797" s="19"/>
      <c r="J797"/>
      <c r="K797"/>
      <c r="L797" s="20"/>
      <c r="M797" s="20"/>
      <c r="N797" s="20"/>
      <c r="O797" s="20"/>
      <c r="P797" s="20"/>
      <c r="Q797" s="20"/>
      <c r="R797" s="20"/>
      <c r="S797" s="20"/>
      <c r="T797" s="20"/>
      <c r="U797" s="20"/>
    </row>
    <row r="798" spans="4:21" x14ac:dyDescent="0.25">
      <c r="D798" s="19"/>
      <c r="E798" s="19"/>
      <c r="F798" s="22"/>
      <c r="G798" s="18"/>
      <c r="H798"/>
      <c r="I798" s="19"/>
      <c r="J798"/>
      <c r="K798"/>
      <c r="L798" s="20"/>
      <c r="M798" s="20"/>
      <c r="N798" s="20"/>
      <c r="O798" s="20"/>
      <c r="P798" s="20"/>
      <c r="Q798" s="20"/>
      <c r="R798" s="20"/>
      <c r="S798" s="20"/>
      <c r="T798" s="20"/>
      <c r="U798" s="20"/>
    </row>
    <row r="799" spans="4:21" x14ac:dyDescent="0.25">
      <c r="D799" s="19"/>
      <c r="E799" s="19"/>
      <c r="F799" s="22"/>
      <c r="G799" s="18"/>
      <c r="H799"/>
      <c r="I799" s="19"/>
      <c r="J799"/>
      <c r="K799"/>
      <c r="L799" s="20"/>
      <c r="M799" s="20"/>
      <c r="N799" s="20"/>
      <c r="O799" s="20"/>
      <c r="P799" s="20"/>
      <c r="Q799" s="20"/>
      <c r="R799" s="20"/>
      <c r="S799" s="20"/>
      <c r="T799" s="20"/>
      <c r="U799" s="20"/>
    </row>
    <row r="800" spans="4:21" x14ac:dyDescent="0.25">
      <c r="D800" s="19"/>
      <c r="E800" s="19"/>
      <c r="F800" s="22"/>
      <c r="G800" s="18"/>
      <c r="H800"/>
      <c r="I800" s="19"/>
      <c r="J800"/>
      <c r="K800"/>
      <c r="L800" s="20"/>
      <c r="M800" s="20"/>
      <c r="N800" s="20"/>
      <c r="O800" s="20"/>
      <c r="P800" s="20"/>
      <c r="Q800" s="20"/>
      <c r="R800" s="20"/>
      <c r="S800" s="20"/>
      <c r="T800" s="20"/>
      <c r="U800" s="20"/>
    </row>
    <row r="801" spans="4:21" x14ac:dyDescent="0.25">
      <c r="D801" s="19"/>
      <c r="E801" s="19"/>
      <c r="F801" s="22"/>
      <c r="G801" s="18"/>
      <c r="H801"/>
      <c r="I801" s="19"/>
      <c r="J801"/>
      <c r="K801"/>
      <c r="L801" s="20"/>
      <c r="M801" s="20"/>
      <c r="N801" s="20"/>
      <c r="O801" s="20"/>
      <c r="P801" s="20"/>
      <c r="Q801" s="20"/>
      <c r="R801" s="20"/>
      <c r="S801" s="20"/>
      <c r="T801" s="20"/>
      <c r="U801" s="20"/>
    </row>
    <row r="802" spans="4:21" x14ac:dyDescent="0.25">
      <c r="D802" s="19"/>
      <c r="E802" s="19"/>
      <c r="F802" s="22"/>
      <c r="G802" s="18"/>
      <c r="H802"/>
      <c r="I802" s="19"/>
      <c r="J802"/>
      <c r="K802"/>
      <c r="L802" s="20"/>
      <c r="M802" s="20"/>
      <c r="N802" s="20"/>
      <c r="O802" s="20"/>
      <c r="P802" s="20"/>
      <c r="Q802" s="20"/>
      <c r="R802" s="20"/>
      <c r="S802" s="20"/>
      <c r="T802" s="20"/>
      <c r="U802" s="20"/>
    </row>
    <row r="803" spans="4:21" x14ac:dyDescent="0.25">
      <c r="D803" s="19"/>
      <c r="E803" s="19"/>
      <c r="F803" s="22"/>
      <c r="G803" s="18"/>
      <c r="H803"/>
      <c r="I803" s="19"/>
      <c r="J803"/>
      <c r="K803"/>
      <c r="L803" s="20"/>
      <c r="M803" s="20"/>
      <c r="N803" s="20"/>
      <c r="O803" s="20"/>
      <c r="P803" s="20"/>
      <c r="Q803" s="20"/>
      <c r="R803" s="20"/>
      <c r="S803" s="20"/>
      <c r="T803" s="20"/>
      <c r="U803" s="20"/>
    </row>
    <row r="804" spans="4:21" x14ac:dyDescent="0.25">
      <c r="D804" s="19"/>
      <c r="E804" s="19"/>
      <c r="F804" s="22"/>
      <c r="G804" s="18"/>
      <c r="H804"/>
      <c r="I804" s="19"/>
      <c r="J804"/>
      <c r="K804"/>
      <c r="L804" s="20"/>
      <c r="M804" s="20"/>
      <c r="N804" s="20"/>
      <c r="O804" s="20"/>
      <c r="P804" s="20"/>
      <c r="Q804" s="20"/>
      <c r="R804" s="20"/>
      <c r="S804" s="20"/>
      <c r="T804" s="20"/>
      <c r="U804" s="20"/>
    </row>
    <row r="805" spans="4:21" x14ac:dyDescent="0.25">
      <c r="D805" s="19"/>
      <c r="E805" s="19"/>
      <c r="F805" s="22"/>
      <c r="G805" s="18"/>
      <c r="H805"/>
      <c r="I805" s="19"/>
      <c r="J805"/>
      <c r="K805"/>
      <c r="L805" s="20"/>
      <c r="M805" s="20"/>
      <c r="N805" s="20"/>
      <c r="O805" s="20"/>
      <c r="P805" s="20"/>
      <c r="Q805" s="20"/>
      <c r="R805" s="20"/>
      <c r="S805" s="20"/>
      <c r="T805" s="20"/>
      <c r="U805" s="20"/>
    </row>
    <row r="806" spans="4:21" x14ac:dyDescent="0.25">
      <c r="D806" s="19"/>
      <c r="E806" s="19"/>
      <c r="F806" s="22"/>
      <c r="G806" s="18"/>
      <c r="H806"/>
      <c r="I806" s="19"/>
      <c r="J806"/>
      <c r="K806"/>
      <c r="L806" s="20"/>
      <c r="M806" s="20"/>
      <c r="N806" s="20"/>
      <c r="O806" s="20"/>
      <c r="P806" s="20"/>
      <c r="Q806" s="20"/>
      <c r="R806" s="20"/>
      <c r="S806" s="20"/>
      <c r="T806" s="20"/>
      <c r="U806" s="20"/>
    </row>
    <row r="807" spans="4:21" x14ac:dyDescent="0.25">
      <c r="D807" s="19"/>
      <c r="E807" s="19"/>
      <c r="F807" s="22"/>
      <c r="G807" s="18"/>
      <c r="H807"/>
      <c r="I807" s="19"/>
      <c r="J807"/>
      <c r="K807"/>
      <c r="L807" s="20"/>
      <c r="M807" s="20"/>
      <c r="N807" s="20"/>
      <c r="O807" s="20"/>
      <c r="P807" s="20"/>
      <c r="Q807" s="20"/>
      <c r="R807" s="20"/>
      <c r="S807" s="20"/>
      <c r="T807" s="20"/>
      <c r="U807" s="20"/>
    </row>
    <row r="808" spans="4:21" x14ac:dyDescent="0.25">
      <c r="D808" s="19"/>
      <c r="E808" s="19"/>
      <c r="F808" s="22"/>
      <c r="G808" s="18"/>
      <c r="H808"/>
      <c r="I808" s="19"/>
      <c r="J808"/>
      <c r="K808"/>
      <c r="L808" s="20"/>
      <c r="M808" s="20"/>
      <c r="N808" s="20"/>
      <c r="O808" s="20"/>
      <c r="P808" s="20"/>
      <c r="Q808" s="20"/>
      <c r="R808" s="20"/>
      <c r="S808" s="20"/>
      <c r="T808" s="20"/>
      <c r="U808" s="20"/>
    </row>
    <row r="809" spans="4:21" x14ac:dyDescent="0.25">
      <c r="D809" s="19"/>
      <c r="E809" s="19"/>
      <c r="F809" s="22"/>
      <c r="G809" s="18"/>
      <c r="H809"/>
      <c r="I809" s="19"/>
      <c r="J809"/>
      <c r="K809"/>
      <c r="L809" s="20"/>
      <c r="M809" s="20"/>
      <c r="N809" s="20"/>
      <c r="O809" s="20"/>
      <c r="P809" s="20"/>
      <c r="Q809" s="20"/>
      <c r="R809" s="20"/>
      <c r="S809" s="20"/>
      <c r="T809" s="20"/>
      <c r="U809" s="20"/>
    </row>
    <row r="810" spans="4:21" x14ac:dyDescent="0.25">
      <c r="D810" s="19"/>
      <c r="E810" s="19"/>
      <c r="F810" s="22"/>
      <c r="G810" s="18"/>
      <c r="H810"/>
      <c r="I810" s="19"/>
      <c r="J810"/>
      <c r="K810"/>
      <c r="L810" s="20"/>
      <c r="M810" s="20"/>
      <c r="N810" s="20"/>
      <c r="O810" s="20"/>
      <c r="P810" s="20"/>
      <c r="Q810" s="20"/>
      <c r="R810" s="20"/>
      <c r="S810" s="20"/>
      <c r="T810" s="20"/>
      <c r="U810" s="20"/>
    </row>
    <row r="811" spans="4:21" x14ac:dyDescent="0.25">
      <c r="D811" s="19"/>
      <c r="E811" s="19"/>
      <c r="F811" s="22"/>
      <c r="G811" s="18"/>
      <c r="H811"/>
      <c r="I811" s="19"/>
      <c r="J811"/>
      <c r="K811"/>
      <c r="L811" s="20"/>
      <c r="M811" s="20"/>
      <c r="N811" s="20"/>
      <c r="O811" s="20"/>
      <c r="P811" s="20"/>
      <c r="Q811" s="20"/>
      <c r="R811" s="20"/>
      <c r="S811" s="20"/>
      <c r="T811" s="20"/>
      <c r="U811" s="20"/>
    </row>
    <row r="812" spans="4:21" x14ac:dyDescent="0.25">
      <c r="D812" s="19"/>
      <c r="E812" s="19"/>
      <c r="F812" s="22"/>
      <c r="G812" s="18"/>
      <c r="H812"/>
      <c r="I812" s="19"/>
      <c r="J812"/>
      <c r="K812"/>
      <c r="L812" s="20"/>
      <c r="M812" s="20"/>
      <c r="N812" s="20"/>
      <c r="O812" s="20"/>
      <c r="P812" s="20"/>
      <c r="Q812" s="20"/>
      <c r="R812" s="20"/>
      <c r="S812" s="20"/>
      <c r="T812" s="20"/>
      <c r="U812" s="20"/>
    </row>
    <row r="813" spans="4:21" x14ac:dyDescent="0.25">
      <c r="D813" s="19"/>
      <c r="E813" s="19"/>
      <c r="F813" s="22"/>
      <c r="G813" s="18"/>
      <c r="H813"/>
      <c r="I813" s="19"/>
      <c r="J813"/>
      <c r="K813"/>
      <c r="L813" s="20"/>
      <c r="M813" s="20"/>
      <c r="N813" s="20"/>
      <c r="O813" s="20"/>
      <c r="P813" s="20"/>
      <c r="Q813" s="20"/>
      <c r="R813" s="20"/>
      <c r="S813" s="20"/>
      <c r="T813" s="20"/>
      <c r="U813" s="20"/>
    </row>
    <row r="814" spans="4:21" x14ac:dyDescent="0.25">
      <c r="D814" s="19"/>
      <c r="E814" s="19"/>
      <c r="F814" s="22"/>
      <c r="G814" s="18"/>
      <c r="H814"/>
      <c r="I814" s="19"/>
      <c r="J814"/>
      <c r="K814"/>
      <c r="L814" s="20"/>
      <c r="M814" s="20"/>
      <c r="N814" s="20"/>
      <c r="O814" s="20"/>
      <c r="P814" s="20"/>
      <c r="Q814" s="20"/>
      <c r="R814" s="20"/>
      <c r="S814" s="20"/>
      <c r="T814" s="20"/>
      <c r="U814" s="20"/>
    </row>
    <row r="815" spans="4:21" x14ac:dyDescent="0.25">
      <c r="D815" s="19"/>
      <c r="E815" s="19"/>
      <c r="F815" s="22"/>
      <c r="G815" s="18"/>
      <c r="H815"/>
      <c r="I815" s="19"/>
      <c r="J815"/>
      <c r="K815"/>
      <c r="L815" s="20"/>
      <c r="M815" s="20"/>
      <c r="N815" s="20"/>
      <c r="O815" s="20"/>
      <c r="P815" s="20"/>
      <c r="Q815" s="20"/>
      <c r="R815" s="20"/>
      <c r="S815" s="20"/>
      <c r="T815" s="20"/>
      <c r="U815" s="20"/>
    </row>
    <row r="816" spans="4:21" x14ac:dyDescent="0.25">
      <c r="D816" s="19"/>
      <c r="E816" s="19"/>
      <c r="F816" s="22"/>
      <c r="G816" s="18"/>
      <c r="H816"/>
      <c r="I816" s="19"/>
      <c r="J816"/>
      <c r="K816"/>
      <c r="L816" s="20"/>
      <c r="M816" s="20"/>
      <c r="N816" s="20"/>
      <c r="O816" s="20"/>
      <c r="P816" s="20"/>
      <c r="Q816" s="20"/>
      <c r="R816" s="20"/>
      <c r="S816" s="20"/>
      <c r="T816" s="20"/>
      <c r="U816" s="20"/>
    </row>
    <row r="817" spans="4:21" x14ac:dyDescent="0.25">
      <c r="D817" s="19"/>
      <c r="E817" s="19"/>
      <c r="F817" s="22"/>
      <c r="G817" s="18"/>
      <c r="H817"/>
      <c r="I817" s="19"/>
      <c r="J817"/>
      <c r="K817"/>
      <c r="L817" s="20"/>
      <c r="M817" s="20"/>
      <c r="N817" s="20"/>
      <c r="O817" s="20"/>
      <c r="P817" s="20"/>
      <c r="Q817" s="20"/>
      <c r="R817" s="20"/>
      <c r="S817" s="20"/>
      <c r="T817" s="20"/>
      <c r="U817" s="20"/>
    </row>
    <row r="818" spans="4:21" x14ac:dyDescent="0.25">
      <c r="D818" s="19"/>
      <c r="E818" s="19"/>
      <c r="F818" s="22"/>
      <c r="G818" s="18"/>
      <c r="H818"/>
      <c r="I818" s="19"/>
      <c r="J818"/>
      <c r="K818"/>
      <c r="L818" s="20"/>
      <c r="M818" s="20"/>
      <c r="N818" s="20"/>
      <c r="O818" s="20"/>
      <c r="P818" s="20"/>
      <c r="Q818" s="20"/>
      <c r="R818" s="20"/>
      <c r="S818" s="20"/>
      <c r="T818" s="20"/>
      <c r="U818" s="20"/>
    </row>
    <row r="819" spans="4:21" x14ac:dyDescent="0.25">
      <c r="D819" s="19"/>
      <c r="E819" s="19"/>
      <c r="F819" s="22"/>
      <c r="G819" s="18"/>
      <c r="H819"/>
      <c r="I819" s="19"/>
      <c r="J819"/>
      <c r="K819"/>
      <c r="L819" s="20"/>
      <c r="M819" s="20"/>
      <c r="N819" s="20"/>
      <c r="O819" s="20"/>
      <c r="P819" s="20"/>
      <c r="Q819" s="20"/>
      <c r="R819" s="20"/>
      <c r="S819" s="20"/>
      <c r="T819" s="20"/>
      <c r="U819" s="20"/>
    </row>
    <row r="820" spans="4:21" x14ac:dyDescent="0.25">
      <c r="D820" s="19"/>
      <c r="E820" s="19"/>
      <c r="F820" s="22"/>
      <c r="G820" s="18"/>
      <c r="H820"/>
      <c r="I820" s="19"/>
      <c r="J820"/>
      <c r="K8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</row>
    <row r="821" spans="4:21" x14ac:dyDescent="0.25">
      <c r="D821" s="19"/>
      <c r="E821" s="19"/>
      <c r="F821" s="22"/>
      <c r="G821" s="18"/>
      <c r="H821"/>
      <c r="I821" s="19"/>
      <c r="J821"/>
      <c r="K821"/>
      <c r="L821" s="20"/>
      <c r="M821" s="20"/>
      <c r="N821" s="20"/>
      <c r="O821" s="20"/>
      <c r="P821" s="20"/>
      <c r="Q821" s="20"/>
      <c r="R821" s="20"/>
      <c r="S821" s="20"/>
      <c r="T821" s="20"/>
      <c r="U821" s="20"/>
    </row>
    <row r="822" spans="4:21" x14ac:dyDescent="0.25">
      <c r="D822" s="19"/>
      <c r="E822" s="19"/>
      <c r="F822" s="22"/>
      <c r="G822" s="18"/>
      <c r="H822"/>
      <c r="I822" s="19"/>
      <c r="J822"/>
      <c r="K822"/>
      <c r="L822" s="20"/>
      <c r="M822" s="20"/>
      <c r="N822" s="20"/>
      <c r="O822" s="20"/>
      <c r="P822" s="20"/>
      <c r="Q822" s="20"/>
      <c r="R822" s="20"/>
      <c r="S822" s="20"/>
      <c r="T822" s="20"/>
      <c r="U822" s="20"/>
    </row>
    <row r="823" spans="4:21" x14ac:dyDescent="0.25">
      <c r="D823" s="19"/>
      <c r="E823" s="19"/>
      <c r="F823" s="22"/>
      <c r="G823" s="18"/>
      <c r="H823"/>
      <c r="I823" s="19"/>
      <c r="J823"/>
      <c r="K823"/>
      <c r="L823" s="20"/>
      <c r="M823" s="20"/>
      <c r="N823" s="20"/>
      <c r="O823" s="20"/>
      <c r="P823" s="20"/>
      <c r="Q823" s="20"/>
      <c r="R823" s="20"/>
      <c r="S823" s="20"/>
      <c r="T823" s="20"/>
      <c r="U823" s="20"/>
    </row>
    <row r="824" spans="4:21" x14ac:dyDescent="0.25">
      <c r="D824" s="19"/>
      <c r="E824" s="19"/>
      <c r="F824" s="22"/>
      <c r="G824" s="18"/>
      <c r="H824"/>
      <c r="I824" s="19"/>
      <c r="J824"/>
      <c r="K824"/>
      <c r="L824" s="20"/>
      <c r="M824" s="20"/>
      <c r="N824" s="20"/>
      <c r="O824" s="20"/>
      <c r="P824" s="20"/>
      <c r="Q824" s="20"/>
      <c r="R824" s="20"/>
      <c r="S824" s="20"/>
      <c r="T824" s="20"/>
      <c r="U824" s="20"/>
    </row>
    <row r="825" spans="4:21" x14ac:dyDescent="0.25">
      <c r="D825" s="19"/>
      <c r="E825" s="19"/>
      <c r="F825" s="22"/>
      <c r="G825" s="18"/>
      <c r="H825"/>
      <c r="I825" s="19"/>
      <c r="J825"/>
      <c r="K825"/>
      <c r="L825" s="20"/>
      <c r="M825" s="20"/>
      <c r="N825" s="20"/>
      <c r="O825" s="20"/>
      <c r="P825" s="20"/>
      <c r="Q825" s="20"/>
      <c r="R825" s="20"/>
      <c r="S825" s="20"/>
      <c r="T825" s="20"/>
      <c r="U825" s="20"/>
    </row>
    <row r="826" spans="4:21" x14ac:dyDescent="0.25">
      <c r="D826" s="19"/>
      <c r="E826" s="19"/>
      <c r="F826" s="22"/>
      <c r="G826" s="18"/>
      <c r="H826"/>
      <c r="I826" s="19"/>
      <c r="J826"/>
      <c r="K826"/>
      <c r="L826" s="20"/>
      <c r="M826" s="20"/>
      <c r="N826" s="20"/>
      <c r="O826" s="20"/>
      <c r="P826" s="20"/>
      <c r="Q826" s="20"/>
      <c r="R826" s="20"/>
      <c r="S826" s="20"/>
      <c r="T826" s="20"/>
      <c r="U826" s="20"/>
    </row>
    <row r="827" spans="4:21" x14ac:dyDescent="0.25">
      <c r="D827" s="19"/>
      <c r="E827" s="19"/>
      <c r="F827" s="22"/>
      <c r="G827" s="18"/>
      <c r="H827"/>
      <c r="I827" s="19"/>
      <c r="J827"/>
      <c r="K827"/>
      <c r="L827" s="20"/>
      <c r="M827" s="20"/>
      <c r="N827" s="20"/>
      <c r="O827" s="20"/>
      <c r="P827" s="20"/>
      <c r="Q827" s="20"/>
      <c r="R827" s="20"/>
      <c r="S827" s="20"/>
      <c r="T827" s="20"/>
      <c r="U827" s="20"/>
    </row>
    <row r="828" spans="4:21" x14ac:dyDescent="0.25">
      <c r="D828" s="19"/>
      <c r="E828" s="19"/>
      <c r="F828" s="22"/>
      <c r="G828" s="18"/>
      <c r="H828"/>
      <c r="I828" s="19"/>
      <c r="J828"/>
      <c r="K828"/>
      <c r="L828" s="20"/>
      <c r="M828" s="20"/>
      <c r="N828" s="20"/>
      <c r="O828" s="20"/>
      <c r="P828" s="20"/>
      <c r="Q828" s="20"/>
      <c r="R828" s="20"/>
      <c r="S828" s="20"/>
      <c r="T828" s="20"/>
      <c r="U828" s="20"/>
    </row>
    <row r="829" spans="4:21" x14ac:dyDescent="0.25">
      <c r="D829" s="19"/>
      <c r="E829" s="19"/>
      <c r="F829" s="22"/>
      <c r="G829" s="18"/>
      <c r="H829"/>
      <c r="I829" s="19"/>
      <c r="J829"/>
      <c r="K829"/>
      <c r="L829" s="20"/>
      <c r="M829" s="20"/>
      <c r="N829" s="20"/>
      <c r="O829" s="20"/>
      <c r="P829" s="20"/>
      <c r="Q829" s="20"/>
      <c r="R829" s="20"/>
      <c r="S829" s="20"/>
      <c r="T829" s="20"/>
      <c r="U829" s="20"/>
    </row>
    <row r="830" spans="4:21" x14ac:dyDescent="0.25">
      <c r="D830" s="19"/>
      <c r="E830" s="19"/>
      <c r="F830" s="22"/>
      <c r="G830" s="18"/>
      <c r="H830"/>
      <c r="I830" s="19"/>
      <c r="J830"/>
      <c r="K830"/>
      <c r="L830" s="20"/>
      <c r="M830" s="20"/>
      <c r="N830" s="20"/>
      <c r="O830" s="20"/>
      <c r="P830" s="20"/>
      <c r="Q830" s="20"/>
      <c r="R830" s="20"/>
      <c r="S830" s="20"/>
      <c r="T830" s="20"/>
      <c r="U830" s="20"/>
    </row>
    <row r="831" spans="4:21" x14ac:dyDescent="0.25">
      <c r="D831" s="19"/>
      <c r="E831" s="19"/>
      <c r="F831" s="22"/>
      <c r="G831" s="18"/>
      <c r="H831"/>
      <c r="I831" s="19"/>
      <c r="J831"/>
      <c r="K831"/>
      <c r="L831" s="20"/>
      <c r="M831" s="20"/>
      <c r="N831" s="20"/>
      <c r="O831" s="20"/>
      <c r="P831" s="20"/>
      <c r="Q831" s="20"/>
      <c r="R831" s="20"/>
      <c r="S831" s="20"/>
      <c r="T831" s="20"/>
      <c r="U831" s="20"/>
    </row>
    <row r="832" spans="4:21" x14ac:dyDescent="0.25">
      <c r="D832" s="19"/>
      <c r="E832" s="19"/>
      <c r="F832" s="22"/>
      <c r="G832" s="18"/>
      <c r="H832"/>
      <c r="I832" s="19"/>
      <c r="J832"/>
      <c r="K832"/>
      <c r="L832" s="20"/>
      <c r="M832" s="20"/>
      <c r="N832" s="20"/>
      <c r="O832" s="20"/>
      <c r="P832" s="20"/>
      <c r="Q832" s="20"/>
      <c r="R832" s="20"/>
      <c r="S832" s="20"/>
      <c r="T832" s="20"/>
      <c r="U832" s="20"/>
    </row>
    <row r="833" spans="4:21" x14ac:dyDescent="0.25">
      <c r="D833" s="19"/>
      <c r="E833" s="19"/>
      <c r="F833" s="22"/>
      <c r="G833" s="18"/>
      <c r="H833"/>
      <c r="I833" s="19"/>
      <c r="J833"/>
      <c r="K833"/>
      <c r="L833" s="20"/>
      <c r="M833" s="20"/>
      <c r="N833" s="20"/>
      <c r="O833" s="20"/>
      <c r="P833" s="20"/>
      <c r="Q833" s="20"/>
      <c r="R833" s="20"/>
      <c r="S833" s="20"/>
      <c r="T833" s="20"/>
      <c r="U833" s="20"/>
    </row>
    <row r="834" spans="4:21" x14ac:dyDescent="0.25">
      <c r="D834" s="19"/>
      <c r="E834" s="19"/>
      <c r="F834" s="22"/>
      <c r="G834" s="18"/>
      <c r="H834"/>
      <c r="I834" s="19"/>
      <c r="J834"/>
      <c r="K834"/>
      <c r="L834" s="20"/>
      <c r="M834" s="20"/>
      <c r="N834" s="20"/>
      <c r="O834" s="20"/>
      <c r="P834" s="20"/>
      <c r="Q834" s="20"/>
      <c r="R834" s="20"/>
      <c r="S834" s="20"/>
      <c r="T834" s="20"/>
      <c r="U834" s="20"/>
    </row>
    <row r="835" spans="4:21" x14ac:dyDescent="0.25">
      <c r="D835" s="19"/>
      <c r="E835" s="19"/>
      <c r="F835" s="22"/>
      <c r="G835" s="18"/>
      <c r="H835"/>
      <c r="I835" s="19"/>
      <c r="J835"/>
      <c r="K835"/>
      <c r="L835" s="20"/>
      <c r="M835" s="20"/>
      <c r="N835" s="20"/>
      <c r="O835" s="20"/>
      <c r="P835" s="20"/>
      <c r="Q835" s="20"/>
      <c r="R835" s="20"/>
      <c r="S835" s="20"/>
      <c r="T835" s="20"/>
      <c r="U835" s="20"/>
    </row>
    <row r="836" spans="4:21" x14ac:dyDescent="0.25">
      <c r="D836" s="19"/>
      <c r="E836" s="19"/>
      <c r="F836" s="22"/>
      <c r="G836" s="18"/>
      <c r="H836"/>
      <c r="I836" s="19"/>
      <c r="J836"/>
      <c r="K836"/>
      <c r="L836" s="20"/>
      <c r="M836" s="20"/>
      <c r="N836" s="20"/>
      <c r="O836" s="20"/>
      <c r="P836" s="20"/>
      <c r="Q836" s="20"/>
      <c r="R836" s="20"/>
      <c r="S836" s="20"/>
      <c r="T836" s="20"/>
      <c r="U836" s="20"/>
    </row>
    <row r="837" spans="4:21" x14ac:dyDescent="0.25">
      <c r="D837" s="19"/>
      <c r="E837" s="19"/>
      <c r="F837" s="22"/>
      <c r="G837" s="18"/>
      <c r="H837"/>
      <c r="I837" s="19"/>
      <c r="J837"/>
      <c r="K837"/>
      <c r="L837" s="20"/>
      <c r="M837" s="20"/>
      <c r="N837" s="20"/>
      <c r="O837" s="20"/>
      <c r="P837" s="20"/>
      <c r="Q837" s="20"/>
      <c r="R837" s="20"/>
      <c r="S837" s="20"/>
      <c r="T837" s="20"/>
      <c r="U837" s="20"/>
    </row>
    <row r="838" spans="4:21" x14ac:dyDescent="0.25">
      <c r="D838" s="19"/>
      <c r="E838" s="19"/>
      <c r="F838" s="22"/>
      <c r="G838" s="18"/>
      <c r="H838"/>
      <c r="I838" s="19"/>
      <c r="J838"/>
      <c r="K838"/>
      <c r="L838" s="20"/>
      <c r="M838" s="20"/>
      <c r="N838" s="20"/>
      <c r="O838" s="20"/>
      <c r="P838" s="20"/>
      <c r="Q838" s="20"/>
      <c r="R838" s="20"/>
      <c r="S838" s="20"/>
      <c r="T838" s="20"/>
      <c r="U838" s="20"/>
    </row>
    <row r="839" spans="4:21" x14ac:dyDescent="0.25">
      <c r="D839" s="19"/>
      <c r="E839" s="19"/>
      <c r="F839" s="22"/>
      <c r="G839" s="18"/>
      <c r="H839"/>
      <c r="I839" s="19"/>
      <c r="J839"/>
      <c r="K839"/>
      <c r="L839" s="20"/>
      <c r="M839" s="20"/>
      <c r="N839" s="20"/>
      <c r="O839" s="20"/>
      <c r="P839" s="20"/>
      <c r="Q839" s="20"/>
      <c r="R839" s="20"/>
      <c r="S839" s="20"/>
      <c r="T839" s="20"/>
      <c r="U839" s="20"/>
    </row>
    <row r="840" spans="4:21" x14ac:dyDescent="0.25">
      <c r="D840" s="19"/>
      <c r="E840" s="19"/>
      <c r="F840" s="22"/>
      <c r="G840" s="18"/>
      <c r="H840"/>
      <c r="I840" s="19"/>
      <c r="J840"/>
      <c r="K840"/>
      <c r="L840" s="20"/>
      <c r="M840" s="20"/>
      <c r="N840" s="20"/>
      <c r="O840" s="20"/>
      <c r="P840" s="20"/>
      <c r="Q840" s="20"/>
      <c r="R840" s="20"/>
      <c r="S840" s="20"/>
      <c r="T840" s="20"/>
      <c r="U840" s="20"/>
    </row>
    <row r="841" spans="4:21" x14ac:dyDescent="0.25">
      <c r="D841" s="19"/>
      <c r="E841" s="19"/>
      <c r="F841" s="22"/>
      <c r="G841" s="18"/>
      <c r="H841"/>
      <c r="I841" s="19"/>
      <c r="J841"/>
      <c r="K841"/>
      <c r="L841" s="20"/>
      <c r="M841" s="20"/>
      <c r="N841" s="20"/>
      <c r="O841" s="20"/>
      <c r="P841" s="20"/>
      <c r="Q841" s="20"/>
      <c r="R841" s="20"/>
      <c r="S841" s="20"/>
      <c r="T841" s="20"/>
      <c r="U841" s="20"/>
    </row>
    <row r="842" spans="4:21" x14ac:dyDescent="0.25">
      <c r="D842" s="19"/>
      <c r="E842" s="19"/>
      <c r="F842" s="22"/>
      <c r="G842" s="18"/>
      <c r="H842"/>
      <c r="I842" s="19"/>
      <c r="J842"/>
      <c r="K842"/>
      <c r="L842" s="20"/>
      <c r="M842" s="20"/>
      <c r="N842" s="20"/>
      <c r="O842" s="20"/>
      <c r="P842" s="20"/>
      <c r="Q842" s="20"/>
      <c r="R842" s="20"/>
      <c r="S842" s="20"/>
      <c r="T842" s="20"/>
      <c r="U842" s="20"/>
    </row>
    <row r="843" spans="4:21" x14ac:dyDescent="0.25">
      <c r="D843" s="19"/>
      <c r="E843" s="19"/>
      <c r="F843" s="22"/>
      <c r="G843" s="18"/>
      <c r="H843"/>
      <c r="I843" s="19"/>
      <c r="J843"/>
      <c r="K843"/>
      <c r="L843" s="20"/>
      <c r="M843" s="20"/>
      <c r="N843" s="20"/>
      <c r="O843" s="20"/>
      <c r="P843" s="20"/>
      <c r="Q843" s="20"/>
      <c r="R843" s="20"/>
      <c r="S843" s="20"/>
      <c r="T843" s="20"/>
      <c r="U843" s="20"/>
    </row>
    <row r="844" spans="4:21" x14ac:dyDescent="0.25">
      <c r="D844" s="19"/>
      <c r="E844" s="19"/>
      <c r="F844" s="22"/>
      <c r="G844" s="18"/>
      <c r="H844"/>
      <c r="I844" s="19"/>
      <c r="J844"/>
      <c r="K844"/>
      <c r="L844" s="20"/>
      <c r="M844" s="20"/>
      <c r="N844" s="20"/>
      <c r="O844" s="20"/>
      <c r="P844" s="20"/>
      <c r="Q844" s="20"/>
      <c r="R844" s="20"/>
      <c r="S844" s="20"/>
      <c r="T844" s="20"/>
      <c r="U844" s="20"/>
    </row>
    <row r="845" spans="4:21" x14ac:dyDescent="0.25">
      <c r="D845" s="19"/>
      <c r="E845" s="19"/>
      <c r="F845" s="22"/>
      <c r="G845" s="18"/>
      <c r="H845"/>
      <c r="I845" s="19"/>
      <c r="J845"/>
      <c r="K845"/>
      <c r="L845" s="20"/>
      <c r="M845" s="20"/>
      <c r="N845" s="20"/>
      <c r="O845" s="20"/>
      <c r="P845" s="20"/>
      <c r="Q845" s="20"/>
      <c r="R845" s="20"/>
      <c r="S845" s="20"/>
      <c r="T845" s="20"/>
      <c r="U845" s="20"/>
    </row>
    <row r="846" spans="4:21" x14ac:dyDescent="0.25">
      <c r="D846" s="19"/>
      <c r="E846" s="19"/>
      <c r="F846" s="22"/>
      <c r="G846" s="18"/>
      <c r="H846"/>
      <c r="I846" s="19"/>
      <c r="J846"/>
      <c r="K846"/>
      <c r="L846" s="20"/>
      <c r="M846" s="20"/>
      <c r="N846" s="20"/>
      <c r="O846" s="20"/>
      <c r="P846" s="20"/>
      <c r="Q846" s="20"/>
      <c r="R846" s="20"/>
      <c r="S846" s="20"/>
      <c r="T846" s="20"/>
      <c r="U846" s="20"/>
    </row>
    <row r="847" spans="4:21" x14ac:dyDescent="0.25">
      <c r="D847" s="19"/>
      <c r="E847" s="19"/>
      <c r="F847" s="22"/>
      <c r="G847" s="18"/>
      <c r="H847"/>
      <c r="I847" s="19"/>
      <c r="J847"/>
      <c r="K847"/>
      <c r="L847" s="20"/>
      <c r="M847" s="20"/>
      <c r="N847" s="20"/>
      <c r="O847" s="20"/>
      <c r="P847" s="20"/>
      <c r="Q847" s="20"/>
      <c r="R847" s="20"/>
      <c r="S847" s="20"/>
      <c r="T847" s="20"/>
      <c r="U847" s="20"/>
    </row>
    <row r="848" spans="4:21" x14ac:dyDescent="0.25">
      <c r="D848" s="19"/>
      <c r="E848" s="19"/>
      <c r="F848" s="22"/>
      <c r="G848" s="18"/>
      <c r="H848"/>
      <c r="I848" s="19"/>
      <c r="J848"/>
      <c r="K848"/>
      <c r="L848" s="20"/>
      <c r="M848" s="20"/>
      <c r="N848" s="20"/>
      <c r="O848" s="20"/>
      <c r="P848" s="20"/>
      <c r="Q848" s="20"/>
      <c r="R848" s="20"/>
      <c r="S848" s="20"/>
      <c r="T848" s="20"/>
      <c r="U848" s="20"/>
    </row>
    <row r="849" spans="4:21" x14ac:dyDescent="0.25">
      <c r="D849" s="19"/>
      <c r="E849" s="19"/>
      <c r="F849" s="22"/>
      <c r="G849" s="18"/>
      <c r="H849"/>
      <c r="I849" s="19"/>
      <c r="J849"/>
      <c r="K849"/>
      <c r="L849" s="20"/>
      <c r="M849" s="20"/>
      <c r="N849" s="20"/>
      <c r="O849" s="20"/>
      <c r="P849" s="20"/>
      <c r="Q849" s="20"/>
      <c r="R849" s="20"/>
      <c r="S849" s="20"/>
      <c r="T849" s="20"/>
      <c r="U849" s="20"/>
    </row>
    <row r="850" spans="4:21" x14ac:dyDescent="0.25">
      <c r="D850" s="19"/>
      <c r="E850" s="19"/>
      <c r="F850" s="22"/>
      <c r="G850" s="18"/>
      <c r="H850"/>
      <c r="I850" s="19"/>
      <c r="J850"/>
      <c r="K850"/>
      <c r="L850" s="20"/>
      <c r="M850" s="20"/>
      <c r="N850" s="20"/>
      <c r="O850" s="20"/>
      <c r="P850" s="20"/>
      <c r="Q850" s="20"/>
      <c r="R850" s="20"/>
      <c r="S850" s="20"/>
      <c r="T850" s="20"/>
      <c r="U850" s="20"/>
    </row>
    <row r="851" spans="4:21" x14ac:dyDescent="0.25">
      <c r="D851" s="19"/>
      <c r="E851" s="19"/>
      <c r="F851" s="22"/>
      <c r="G851" s="18"/>
      <c r="H851"/>
      <c r="I851" s="19"/>
      <c r="J851"/>
      <c r="K851"/>
      <c r="L851" s="20"/>
      <c r="M851" s="20"/>
      <c r="N851" s="20"/>
      <c r="O851" s="20"/>
      <c r="P851" s="20"/>
      <c r="Q851" s="20"/>
      <c r="R851" s="20"/>
      <c r="S851" s="20"/>
      <c r="T851" s="20"/>
      <c r="U851" s="20"/>
    </row>
    <row r="852" spans="4:21" x14ac:dyDescent="0.25">
      <c r="D852" s="19"/>
      <c r="E852" s="19"/>
      <c r="F852" s="22"/>
      <c r="G852" s="18"/>
      <c r="H852"/>
      <c r="I852" s="19"/>
      <c r="J852"/>
      <c r="K852"/>
      <c r="L852" s="20"/>
      <c r="M852" s="20"/>
      <c r="N852" s="20"/>
      <c r="O852" s="20"/>
      <c r="P852" s="20"/>
      <c r="Q852" s="20"/>
      <c r="R852" s="20"/>
      <c r="S852" s="20"/>
      <c r="T852" s="20"/>
      <c r="U852" s="20"/>
    </row>
    <row r="853" spans="4:21" x14ac:dyDescent="0.25">
      <c r="D853" s="19"/>
      <c r="E853" s="19"/>
      <c r="F853" s="22"/>
      <c r="G853" s="18"/>
      <c r="H853"/>
      <c r="I853" s="19"/>
      <c r="J853"/>
      <c r="K853"/>
      <c r="L853" s="20"/>
      <c r="M853" s="20"/>
      <c r="N853" s="20"/>
      <c r="O853" s="20"/>
      <c r="P853" s="20"/>
      <c r="Q853" s="20"/>
      <c r="R853" s="20"/>
      <c r="S853" s="20"/>
      <c r="T853" s="20"/>
      <c r="U853" s="20"/>
    </row>
    <row r="854" spans="4:21" x14ac:dyDescent="0.25">
      <c r="D854" s="19"/>
      <c r="E854" s="19"/>
      <c r="F854" s="22"/>
      <c r="G854" s="18"/>
      <c r="H854"/>
      <c r="I854" s="19"/>
      <c r="J854"/>
      <c r="K854"/>
      <c r="L854" s="20"/>
      <c r="M854" s="20"/>
      <c r="N854" s="20"/>
      <c r="O854" s="20"/>
      <c r="P854" s="20"/>
      <c r="Q854" s="20"/>
      <c r="R854" s="20"/>
      <c r="S854" s="20"/>
      <c r="T854" s="20"/>
      <c r="U854" s="20"/>
    </row>
    <row r="855" spans="4:21" x14ac:dyDescent="0.25">
      <c r="D855" s="19"/>
      <c r="E855" s="19"/>
      <c r="F855" s="22"/>
      <c r="G855" s="18"/>
      <c r="H855"/>
      <c r="I855" s="19"/>
      <c r="J855"/>
      <c r="K855"/>
      <c r="L855" s="20"/>
      <c r="M855" s="20"/>
      <c r="N855" s="20"/>
      <c r="O855" s="20"/>
      <c r="P855" s="20"/>
      <c r="Q855" s="20"/>
      <c r="R855" s="20"/>
      <c r="S855" s="20"/>
      <c r="T855" s="20"/>
      <c r="U855" s="20"/>
    </row>
    <row r="856" spans="4:21" x14ac:dyDescent="0.25">
      <c r="D856" s="19"/>
      <c r="E856" s="19"/>
      <c r="F856" s="22"/>
      <c r="G856" s="18"/>
      <c r="H856"/>
      <c r="I856" s="19"/>
      <c r="J856"/>
      <c r="K856"/>
      <c r="L856" s="20"/>
      <c r="M856" s="20"/>
      <c r="N856" s="20"/>
      <c r="O856" s="20"/>
      <c r="P856" s="20"/>
      <c r="Q856" s="20"/>
      <c r="R856" s="20"/>
      <c r="S856" s="20"/>
      <c r="T856" s="20"/>
      <c r="U856" s="20"/>
    </row>
    <row r="857" spans="4:21" x14ac:dyDescent="0.25">
      <c r="D857" s="19"/>
      <c r="E857" s="19"/>
      <c r="F857" s="22"/>
      <c r="G857" s="18"/>
      <c r="H857"/>
      <c r="I857" s="19"/>
      <c r="J857"/>
      <c r="K857"/>
      <c r="L857" s="20"/>
      <c r="M857" s="20"/>
      <c r="N857" s="20"/>
      <c r="O857" s="20"/>
      <c r="P857" s="20"/>
      <c r="Q857" s="20"/>
      <c r="R857" s="20"/>
      <c r="S857" s="20"/>
      <c r="T857" s="20"/>
      <c r="U857" s="20"/>
    </row>
    <row r="858" spans="4:21" x14ac:dyDescent="0.25">
      <c r="D858" s="19"/>
      <c r="E858" s="19"/>
      <c r="F858" s="22"/>
      <c r="G858" s="18"/>
      <c r="H858"/>
      <c r="I858" s="19"/>
      <c r="J858"/>
      <c r="K858"/>
      <c r="L858" s="20"/>
      <c r="M858" s="20"/>
      <c r="N858" s="20"/>
      <c r="O858" s="20"/>
      <c r="P858" s="20"/>
      <c r="Q858" s="20"/>
      <c r="R858" s="20"/>
      <c r="S858" s="20"/>
      <c r="T858" s="20"/>
      <c r="U858" s="20"/>
    </row>
    <row r="859" spans="4:21" x14ac:dyDescent="0.25">
      <c r="D859" s="19"/>
      <c r="E859" s="19"/>
      <c r="F859" s="22"/>
      <c r="G859" s="18"/>
      <c r="H859"/>
      <c r="I859" s="19"/>
      <c r="J859"/>
      <c r="K859"/>
      <c r="L859" s="20"/>
      <c r="M859" s="20"/>
      <c r="N859" s="20"/>
      <c r="O859" s="20"/>
      <c r="P859" s="20"/>
      <c r="Q859" s="20"/>
      <c r="R859" s="20"/>
      <c r="S859" s="20"/>
      <c r="T859" s="20"/>
      <c r="U859" s="20"/>
    </row>
    <row r="860" spans="4:21" x14ac:dyDescent="0.25">
      <c r="D860" s="19"/>
      <c r="E860" s="19"/>
      <c r="F860" s="22"/>
      <c r="G860" s="18"/>
      <c r="H860"/>
      <c r="I860" s="19"/>
      <c r="J860"/>
      <c r="K860"/>
      <c r="L860" s="20"/>
      <c r="M860" s="20"/>
      <c r="N860" s="20"/>
      <c r="O860" s="20"/>
      <c r="P860" s="20"/>
      <c r="Q860" s="20"/>
      <c r="R860" s="20"/>
      <c r="S860" s="20"/>
      <c r="T860" s="20"/>
      <c r="U860" s="20"/>
    </row>
    <row r="861" spans="4:21" x14ac:dyDescent="0.25">
      <c r="D861" s="19"/>
      <c r="E861" s="19"/>
      <c r="F861" s="22"/>
      <c r="G861" s="18"/>
      <c r="H861"/>
      <c r="I861" s="19"/>
      <c r="J861"/>
      <c r="K861"/>
      <c r="L861" s="20"/>
      <c r="M861" s="20"/>
      <c r="N861" s="20"/>
      <c r="O861" s="20"/>
      <c r="P861" s="20"/>
      <c r="Q861" s="20"/>
      <c r="R861" s="20"/>
      <c r="S861" s="20"/>
      <c r="T861" s="20"/>
      <c r="U861" s="20"/>
    </row>
    <row r="862" spans="4:21" x14ac:dyDescent="0.25">
      <c r="D862" s="19"/>
      <c r="E862" s="19"/>
      <c r="F862" s="22"/>
      <c r="G862" s="18"/>
      <c r="H862"/>
      <c r="I862" s="19"/>
      <c r="J862"/>
      <c r="K862"/>
      <c r="L862" s="20"/>
      <c r="M862" s="20"/>
      <c r="N862" s="20"/>
      <c r="O862" s="20"/>
      <c r="P862" s="20"/>
      <c r="Q862" s="20"/>
      <c r="R862" s="20"/>
      <c r="S862" s="20"/>
      <c r="T862" s="20"/>
      <c r="U862" s="20"/>
    </row>
    <row r="863" spans="4:21" x14ac:dyDescent="0.25">
      <c r="D863" s="19"/>
      <c r="E863" s="19"/>
      <c r="F863" s="22"/>
      <c r="G863" s="18"/>
      <c r="H863"/>
      <c r="I863" s="19"/>
      <c r="J863"/>
      <c r="K863"/>
      <c r="L863" s="20"/>
      <c r="M863" s="20"/>
      <c r="N863" s="20"/>
      <c r="O863" s="20"/>
      <c r="P863" s="20"/>
      <c r="Q863" s="20"/>
      <c r="R863" s="20"/>
      <c r="S863" s="20"/>
      <c r="T863" s="20"/>
      <c r="U863" s="20"/>
    </row>
    <row r="864" spans="4:21" x14ac:dyDescent="0.25">
      <c r="D864" s="19"/>
      <c r="E864" s="19"/>
      <c r="F864" s="22"/>
      <c r="G864" s="18"/>
      <c r="H864"/>
      <c r="I864" s="19"/>
      <c r="J864"/>
      <c r="K864"/>
      <c r="L864" s="20"/>
      <c r="M864" s="20"/>
      <c r="N864" s="20"/>
      <c r="O864" s="20"/>
      <c r="P864" s="20"/>
      <c r="Q864" s="20"/>
      <c r="R864" s="20"/>
      <c r="S864" s="20"/>
      <c r="T864" s="20"/>
      <c r="U864" s="20"/>
    </row>
    <row r="865" spans="4:21" x14ac:dyDescent="0.25">
      <c r="D865" s="19"/>
      <c r="E865" s="19"/>
      <c r="F865" s="22"/>
      <c r="G865" s="18"/>
      <c r="H865"/>
      <c r="I865" s="19"/>
      <c r="J865"/>
      <c r="K865"/>
      <c r="L865" s="20"/>
      <c r="M865" s="20"/>
      <c r="N865" s="20"/>
      <c r="O865" s="20"/>
      <c r="P865" s="20"/>
      <c r="Q865" s="20"/>
      <c r="R865" s="20"/>
      <c r="S865" s="20"/>
      <c r="T865" s="20"/>
      <c r="U865" s="20"/>
    </row>
    <row r="866" spans="4:21" x14ac:dyDescent="0.25">
      <c r="D866" s="19"/>
      <c r="E866" s="19"/>
      <c r="F866" s="22"/>
      <c r="G866" s="18"/>
      <c r="H866"/>
      <c r="I866" s="19"/>
      <c r="J866"/>
      <c r="K866"/>
      <c r="L866" s="20"/>
      <c r="M866" s="20"/>
      <c r="N866" s="20"/>
      <c r="O866" s="20"/>
      <c r="P866" s="20"/>
      <c r="Q866" s="20"/>
      <c r="R866" s="20"/>
      <c r="S866" s="20"/>
      <c r="T866" s="20"/>
      <c r="U866" s="20"/>
    </row>
    <row r="867" spans="4:21" x14ac:dyDescent="0.25">
      <c r="D867" s="19"/>
      <c r="E867" s="19"/>
      <c r="F867" s="22"/>
      <c r="G867" s="18"/>
      <c r="H867"/>
      <c r="I867" s="19"/>
      <c r="J867"/>
      <c r="K867"/>
      <c r="L867" s="20"/>
      <c r="M867" s="20"/>
      <c r="N867" s="20"/>
      <c r="O867" s="20"/>
      <c r="P867" s="20"/>
      <c r="Q867" s="20"/>
      <c r="R867" s="20"/>
      <c r="S867" s="20"/>
      <c r="T867" s="20"/>
      <c r="U867" s="20"/>
    </row>
    <row r="868" spans="4:21" x14ac:dyDescent="0.25">
      <c r="D868" s="19"/>
      <c r="E868" s="19"/>
      <c r="F868" s="22"/>
      <c r="G868" s="18"/>
      <c r="H868"/>
      <c r="I868" s="19"/>
      <c r="J868"/>
      <c r="K868"/>
      <c r="L868" s="20"/>
      <c r="M868" s="20"/>
      <c r="N868" s="20"/>
      <c r="O868" s="20"/>
      <c r="P868" s="20"/>
      <c r="Q868" s="20"/>
      <c r="R868" s="20"/>
      <c r="S868" s="20"/>
      <c r="T868" s="20"/>
      <c r="U868" s="20"/>
    </row>
    <row r="869" spans="4:21" x14ac:dyDescent="0.25">
      <c r="D869" s="19"/>
      <c r="E869" s="19"/>
      <c r="F869" s="22"/>
      <c r="G869" s="18"/>
      <c r="H869"/>
      <c r="I869" s="19"/>
      <c r="J869"/>
      <c r="K869"/>
      <c r="L869" s="20"/>
      <c r="M869" s="20"/>
      <c r="N869" s="20"/>
      <c r="O869" s="20"/>
      <c r="P869" s="20"/>
      <c r="Q869" s="20"/>
      <c r="R869" s="20"/>
      <c r="S869" s="20"/>
      <c r="T869" s="20"/>
      <c r="U869" s="20"/>
    </row>
    <row r="870" spans="4:21" x14ac:dyDescent="0.25">
      <c r="D870" s="19"/>
      <c r="E870" s="19"/>
      <c r="F870" s="22"/>
      <c r="G870" s="18"/>
      <c r="H870"/>
      <c r="I870" s="19"/>
      <c r="J870"/>
      <c r="K870"/>
      <c r="L870" s="20"/>
      <c r="M870" s="20"/>
      <c r="N870" s="20"/>
      <c r="O870" s="20"/>
      <c r="P870" s="20"/>
      <c r="Q870" s="20"/>
      <c r="R870" s="20"/>
      <c r="S870" s="20"/>
      <c r="T870" s="20"/>
      <c r="U870" s="20"/>
    </row>
    <row r="871" spans="4:21" x14ac:dyDescent="0.25">
      <c r="D871" s="19"/>
      <c r="E871" s="19"/>
      <c r="F871" s="22"/>
      <c r="G871" s="18"/>
      <c r="H871"/>
      <c r="I871" s="19"/>
      <c r="J871"/>
      <c r="K871"/>
      <c r="L871" s="20"/>
      <c r="M871" s="20"/>
      <c r="N871" s="20"/>
      <c r="O871" s="20"/>
      <c r="P871" s="20"/>
      <c r="Q871" s="20"/>
      <c r="R871" s="20"/>
      <c r="S871" s="20"/>
      <c r="T871" s="20"/>
      <c r="U871" s="20"/>
    </row>
    <row r="872" spans="4:21" x14ac:dyDescent="0.25">
      <c r="D872" s="19"/>
      <c r="E872" s="19"/>
      <c r="F872" s="22"/>
      <c r="G872" s="18"/>
      <c r="H872"/>
      <c r="I872" s="19"/>
      <c r="J872"/>
      <c r="K872"/>
      <c r="L872" s="20"/>
      <c r="M872" s="20"/>
      <c r="N872" s="20"/>
      <c r="O872" s="20"/>
      <c r="P872" s="20"/>
      <c r="Q872" s="20"/>
      <c r="R872" s="20"/>
      <c r="S872" s="20"/>
      <c r="T872" s="20"/>
      <c r="U872" s="20"/>
    </row>
    <row r="873" spans="4:21" x14ac:dyDescent="0.25">
      <c r="D873" s="19"/>
      <c r="E873" s="19"/>
      <c r="F873" s="22"/>
      <c r="G873" s="18"/>
      <c r="H873"/>
      <c r="I873" s="19"/>
      <c r="J873"/>
      <c r="K873"/>
      <c r="L873" s="20"/>
      <c r="M873" s="20"/>
      <c r="N873" s="20"/>
      <c r="O873" s="20"/>
      <c r="P873" s="20"/>
      <c r="Q873" s="20"/>
      <c r="R873" s="20"/>
      <c r="S873" s="20"/>
      <c r="T873" s="20"/>
      <c r="U873" s="20"/>
    </row>
    <row r="874" spans="4:21" x14ac:dyDescent="0.25">
      <c r="D874" s="19"/>
      <c r="E874" s="19"/>
      <c r="F874" s="22"/>
      <c r="G874" s="18"/>
      <c r="H874"/>
      <c r="I874" s="19"/>
      <c r="J874"/>
      <c r="K874"/>
      <c r="L874" s="20"/>
      <c r="M874" s="20"/>
      <c r="N874" s="20"/>
      <c r="O874" s="20"/>
      <c r="P874" s="20"/>
      <c r="Q874" s="20"/>
      <c r="R874" s="20"/>
      <c r="S874" s="20"/>
      <c r="T874" s="20"/>
      <c r="U874" s="20"/>
    </row>
    <row r="875" spans="4:21" x14ac:dyDescent="0.25">
      <c r="D875" s="19"/>
      <c r="E875" s="19"/>
      <c r="F875" s="22"/>
      <c r="G875" s="18"/>
      <c r="H875"/>
      <c r="I875" s="19"/>
      <c r="J875"/>
      <c r="K875"/>
      <c r="L875" s="20"/>
      <c r="M875" s="20"/>
      <c r="N875" s="20"/>
      <c r="O875" s="20"/>
      <c r="P875" s="20"/>
      <c r="Q875" s="20"/>
      <c r="R875" s="20"/>
      <c r="S875" s="20"/>
      <c r="T875" s="20"/>
      <c r="U875" s="20"/>
    </row>
    <row r="876" spans="4:21" x14ac:dyDescent="0.25">
      <c r="D876" s="19"/>
      <c r="E876" s="19"/>
      <c r="F876" s="22"/>
      <c r="G876" s="18"/>
      <c r="H876"/>
      <c r="I876" s="19"/>
      <c r="J876"/>
      <c r="K876"/>
      <c r="L876" s="20"/>
      <c r="M876" s="20"/>
      <c r="N876" s="20"/>
      <c r="O876" s="20"/>
      <c r="P876" s="20"/>
      <c r="Q876" s="20"/>
      <c r="R876" s="20"/>
      <c r="S876" s="20"/>
      <c r="T876" s="20"/>
      <c r="U876" s="20"/>
    </row>
    <row r="877" spans="4:21" x14ac:dyDescent="0.25">
      <c r="D877" s="19"/>
      <c r="E877" s="19"/>
      <c r="F877" s="22"/>
      <c r="G877" s="18"/>
      <c r="H877"/>
      <c r="I877" s="19"/>
      <c r="J877"/>
      <c r="K877"/>
      <c r="L877" s="20"/>
      <c r="M877" s="20"/>
      <c r="N877" s="20"/>
      <c r="O877" s="20"/>
      <c r="P877" s="20"/>
      <c r="Q877" s="20"/>
      <c r="R877" s="20"/>
      <c r="S877" s="20"/>
      <c r="T877" s="20"/>
      <c r="U877" s="20"/>
    </row>
    <row r="878" spans="4:21" x14ac:dyDescent="0.25">
      <c r="D878" s="19"/>
      <c r="E878" s="19"/>
      <c r="F878" s="22"/>
      <c r="G878" s="18"/>
      <c r="H878"/>
      <c r="I878" s="19"/>
      <c r="J878"/>
      <c r="K878"/>
      <c r="L878" s="20"/>
      <c r="M878" s="20"/>
      <c r="N878" s="20"/>
      <c r="O878" s="20"/>
      <c r="P878" s="20"/>
      <c r="Q878" s="20"/>
      <c r="R878" s="20"/>
      <c r="S878" s="20"/>
      <c r="T878" s="20"/>
      <c r="U878" s="20"/>
    </row>
    <row r="879" spans="4:21" x14ac:dyDescent="0.25">
      <c r="D879" s="19"/>
      <c r="E879" s="19"/>
      <c r="F879" s="22"/>
      <c r="G879" s="18"/>
      <c r="H879"/>
      <c r="I879" s="19"/>
      <c r="J879"/>
      <c r="K879"/>
      <c r="L879" s="20"/>
      <c r="M879" s="20"/>
      <c r="N879" s="20"/>
      <c r="O879" s="20"/>
      <c r="P879" s="20"/>
      <c r="Q879" s="20"/>
      <c r="R879" s="20"/>
      <c r="S879" s="20"/>
      <c r="T879" s="20"/>
      <c r="U879" s="20"/>
    </row>
    <row r="880" spans="4:21" x14ac:dyDescent="0.25">
      <c r="D880" s="19"/>
      <c r="E880" s="19"/>
      <c r="F880" s="22"/>
      <c r="G880" s="18"/>
      <c r="H880"/>
      <c r="I880" s="19"/>
      <c r="J880"/>
      <c r="K880"/>
      <c r="L880" s="20"/>
      <c r="M880" s="20"/>
      <c r="N880" s="20"/>
      <c r="O880" s="20"/>
      <c r="P880" s="20"/>
      <c r="Q880" s="20"/>
      <c r="R880" s="20"/>
      <c r="S880" s="20"/>
      <c r="T880" s="20"/>
      <c r="U880" s="20"/>
    </row>
    <row r="881" spans="4:21" x14ac:dyDescent="0.25">
      <c r="D881" s="19"/>
      <c r="E881" s="19"/>
      <c r="F881" s="22"/>
      <c r="G881" s="18"/>
      <c r="H881"/>
      <c r="I881" s="19"/>
      <c r="J881"/>
      <c r="K881"/>
      <c r="L881" s="20"/>
      <c r="M881" s="20"/>
      <c r="N881" s="20"/>
      <c r="O881" s="20"/>
      <c r="P881" s="20"/>
      <c r="Q881" s="20"/>
      <c r="R881" s="20"/>
      <c r="S881" s="20"/>
      <c r="T881" s="20"/>
      <c r="U881" s="20"/>
    </row>
    <row r="882" spans="4:21" x14ac:dyDescent="0.25">
      <c r="D882" s="19"/>
      <c r="E882" s="19"/>
      <c r="F882" s="22"/>
      <c r="G882" s="18"/>
      <c r="H882"/>
      <c r="I882" s="19"/>
      <c r="J882"/>
      <c r="K882"/>
      <c r="L882" s="20"/>
      <c r="M882" s="20"/>
      <c r="N882" s="20"/>
      <c r="O882" s="20"/>
      <c r="P882" s="20"/>
      <c r="Q882" s="20"/>
      <c r="R882" s="20"/>
      <c r="S882" s="20"/>
      <c r="T882" s="20"/>
      <c r="U882" s="20"/>
    </row>
    <row r="883" spans="4:21" x14ac:dyDescent="0.25">
      <c r="D883" s="19"/>
      <c r="E883" s="19"/>
      <c r="F883" s="22"/>
      <c r="G883" s="18"/>
      <c r="H883"/>
      <c r="I883" s="19"/>
      <c r="J883"/>
      <c r="K883"/>
      <c r="L883" s="20"/>
      <c r="M883" s="20"/>
      <c r="N883" s="20"/>
      <c r="O883" s="20"/>
      <c r="P883" s="20"/>
      <c r="Q883" s="20"/>
      <c r="R883" s="20"/>
      <c r="S883" s="20"/>
      <c r="T883" s="20"/>
      <c r="U883" s="20"/>
    </row>
    <row r="884" spans="4:21" x14ac:dyDescent="0.25">
      <c r="D884" s="19"/>
      <c r="E884" s="19"/>
      <c r="F884" s="22"/>
      <c r="G884" s="18"/>
      <c r="H884"/>
      <c r="I884" s="19"/>
      <c r="J884"/>
      <c r="K884"/>
      <c r="L884" s="20"/>
      <c r="M884" s="20"/>
      <c r="N884" s="20"/>
      <c r="O884" s="20"/>
      <c r="P884" s="20"/>
      <c r="Q884" s="20"/>
      <c r="R884" s="20"/>
      <c r="S884" s="20"/>
      <c r="T884" s="20"/>
      <c r="U884" s="20"/>
    </row>
    <row r="885" spans="4:21" x14ac:dyDescent="0.25">
      <c r="D885" s="19"/>
      <c r="E885" s="19"/>
      <c r="F885" s="22"/>
      <c r="G885" s="18"/>
      <c r="H885"/>
      <c r="I885" s="19"/>
      <c r="J885"/>
      <c r="K885"/>
      <c r="L885" s="20"/>
      <c r="M885" s="20"/>
      <c r="N885" s="20"/>
      <c r="O885" s="20"/>
      <c r="P885" s="20"/>
      <c r="Q885" s="20"/>
      <c r="R885" s="20"/>
      <c r="S885" s="20"/>
      <c r="T885" s="20"/>
      <c r="U885" s="20"/>
    </row>
    <row r="886" spans="4:21" x14ac:dyDescent="0.25">
      <c r="D886" s="19"/>
      <c r="E886" s="19"/>
      <c r="F886" s="22"/>
      <c r="G886" s="18"/>
      <c r="H886"/>
      <c r="I886" s="19"/>
      <c r="J886"/>
      <c r="K886"/>
      <c r="L886" s="20"/>
      <c r="M886" s="20"/>
      <c r="N886" s="20"/>
      <c r="O886" s="20"/>
      <c r="P886" s="20"/>
      <c r="Q886" s="20"/>
      <c r="R886" s="20"/>
      <c r="S886" s="20"/>
      <c r="T886" s="20"/>
      <c r="U886" s="20"/>
    </row>
    <row r="887" spans="4:21" x14ac:dyDescent="0.25">
      <c r="D887" s="19"/>
      <c r="E887" s="19"/>
      <c r="F887" s="22"/>
      <c r="G887" s="18"/>
      <c r="H887"/>
      <c r="I887" s="19"/>
      <c r="J887"/>
      <c r="K887"/>
      <c r="L887" s="20"/>
      <c r="M887" s="20"/>
      <c r="N887" s="20"/>
      <c r="O887" s="20"/>
      <c r="P887" s="20"/>
      <c r="Q887" s="20"/>
      <c r="R887" s="20"/>
      <c r="S887" s="20"/>
      <c r="T887" s="20"/>
      <c r="U887" s="20"/>
    </row>
    <row r="888" spans="4:21" x14ac:dyDescent="0.25">
      <c r="D888" s="19"/>
      <c r="E888" s="19"/>
      <c r="F888" s="22"/>
      <c r="G888" s="18"/>
      <c r="H888"/>
      <c r="I888" s="19"/>
      <c r="J888"/>
      <c r="K888"/>
      <c r="L888" s="20"/>
      <c r="M888" s="20"/>
      <c r="N888" s="20"/>
      <c r="O888" s="20"/>
      <c r="P888" s="20"/>
      <c r="Q888" s="20"/>
      <c r="R888" s="20"/>
      <c r="S888" s="20"/>
      <c r="T888" s="20"/>
      <c r="U888" s="20"/>
    </row>
    <row r="889" spans="4:21" x14ac:dyDescent="0.25">
      <c r="D889" s="19"/>
      <c r="E889" s="19"/>
      <c r="F889" s="22"/>
      <c r="G889" s="18"/>
      <c r="H889"/>
      <c r="I889" s="19"/>
      <c r="J889"/>
      <c r="K889"/>
      <c r="L889" s="20"/>
      <c r="M889" s="20"/>
      <c r="N889" s="20"/>
      <c r="O889" s="20"/>
      <c r="P889" s="20"/>
      <c r="Q889" s="20"/>
      <c r="R889" s="20"/>
      <c r="S889" s="20"/>
      <c r="T889" s="20"/>
      <c r="U889" s="20"/>
    </row>
    <row r="890" spans="4:21" x14ac:dyDescent="0.25">
      <c r="D890" s="19"/>
      <c r="E890" s="19"/>
      <c r="F890" s="22"/>
      <c r="G890" s="18"/>
      <c r="H890"/>
      <c r="I890" s="19"/>
      <c r="J890"/>
      <c r="K890"/>
      <c r="L890" s="20"/>
      <c r="M890" s="20"/>
      <c r="N890" s="20"/>
      <c r="O890" s="20"/>
      <c r="P890" s="20"/>
      <c r="Q890" s="20"/>
      <c r="R890" s="20"/>
      <c r="S890" s="20"/>
      <c r="T890" s="20"/>
      <c r="U890" s="20"/>
    </row>
    <row r="891" spans="4:21" x14ac:dyDescent="0.25">
      <c r="D891" s="19"/>
      <c r="E891" s="19"/>
      <c r="F891" s="22"/>
      <c r="G891" s="18"/>
      <c r="H891"/>
      <c r="I891" s="19"/>
      <c r="J891"/>
      <c r="K891"/>
      <c r="L891" s="20"/>
      <c r="M891" s="20"/>
      <c r="N891" s="20"/>
      <c r="O891" s="20"/>
      <c r="P891" s="20"/>
      <c r="Q891" s="20"/>
      <c r="R891" s="20"/>
      <c r="S891" s="20"/>
      <c r="T891" s="20"/>
      <c r="U891" s="20"/>
    </row>
    <row r="892" spans="4:21" x14ac:dyDescent="0.25">
      <c r="D892" s="19"/>
      <c r="E892" s="19"/>
      <c r="F892" s="22"/>
      <c r="G892" s="18"/>
      <c r="H892"/>
      <c r="I892" s="19"/>
      <c r="J892"/>
      <c r="K892"/>
      <c r="L892" s="20"/>
      <c r="M892" s="20"/>
      <c r="N892" s="20"/>
      <c r="O892" s="20"/>
      <c r="P892" s="20"/>
      <c r="Q892" s="20"/>
      <c r="R892" s="20"/>
      <c r="S892" s="20"/>
      <c r="T892" s="20"/>
      <c r="U892" s="20"/>
    </row>
    <row r="893" spans="4:21" x14ac:dyDescent="0.25">
      <c r="D893" s="19"/>
      <c r="E893" s="19"/>
      <c r="F893" s="22"/>
      <c r="G893" s="18"/>
      <c r="H893"/>
      <c r="I893" s="19"/>
      <c r="J893"/>
      <c r="K893"/>
      <c r="L893" s="20"/>
      <c r="M893" s="20"/>
      <c r="N893" s="20"/>
      <c r="O893" s="20"/>
      <c r="P893" s="20"/>
      <c r="Q893" s="20"/>
      <c r="R893" s="20"/>
      <c r="S893" s="20"/>
      <c r="T893" s="20"/>
      <c r="U893" s="20"/>
    </row>
    <row r="894" spans="4:21" x14ac:dyDescent="0.25">
      <c r="D894" s="19"/>
      <c r="E894" s="19"/>
      <c r="F894" s="22"/>
      <c r="G894" s="18"/>
      <c r="H894"/>
      <c r="I894" s="19"/>
      <c r="J894"/>
      <c r="K894"/>
      <c r="L894" s="20"/>
      <c r="M894" s="20"/>
      <c r="N894" s="20"/>
      <c r="O894" s="20"/>
      <c r="P894" s="20"/>
      <c r="Q894" s="20"/>
      <c r="R894" s="20"/>
      <c r="S894" s="20"/>
      <c r="T894" s="20"/>
      <c r="U894" s="20"/>
    </row>
    <row r="895" spans="4:21" x14ac:dyDescent="0.25">
      <c r="D895" s="19"/>
      <c r="E895" s="19"/>
      <c r="F895" s="22"/>
      <c r="G895" s="18"/>
      <c r="H895"/>
      <c r="I895" s="19"/>
      <c r="J895"/>
      <c r="K895"/>
      <c r="L895" s="20"/>
      <c r="M895" s="20"/>
      <c r="N895" s="20"/>
      <c r="O895" s="20"/>
      <c r="P895" s="20"/>
      <c r="Q895" s="20"/>
      <c r="R895" s="20"/>
      <c r="S895" s="20"/>
      <c r="T895" s="20"/>
      <c r="U895" s="20"/>
    </row>
    <row r="896" spans="4:21" x14ac:dyDescent="0.25">
      <c r="D896" s="19"/>
      <c r="E896" s="19"/>
      <c r="F896" s="22"/>
      <c r="G896" s="18"/>
      <c r="H896"/>
      <c r="I896" s="19"/>
      <c r="J896"/>
      <c r="K896"/>
      <c r="L896" s="20"/>
      <c r="M896" s="20"/>
      <c r="N896" s="20"/>
      <c r="O896" s="20"/>
      <c r="P896" s="20"/>
      <c r="Q896" s="20"/>
      <c r="R896" s="20"/>
      <c r="S896" s="20"/>
      <c r="T896" s="20"/>
      <c r="U896" s="20"/>
    </row>
    <row r="897" spans="4:21" x14ac:dyDescent="0.25">
      <c r="D897" s="19"/>
      <c r="E897" s="19"/>
      <c r="F897" s="22"/>
      <c r="G897" s="18"/>
      <c r="H897"/>
      <c r="I897" s="19"/>
      <c r="J897"/>
      <c r="K897"/>
      <c r="L897" s="20"/>
      <c r="M897" s="20"/>
      <c r="N897" s="20"/>
      <c r="O897" s="20"/>
      <c r="P897" s="20"/>
      <c r="Q897" s="20"/>
      <c r="R897" s="20"/>
      <c r="S897" s="20"/>
      <c r="T897" s="20"/>
      <c r="U897" s="20"/>
    </row>
    <row r="898" spans="4:21" x14ac:dyDescent="0.25">
      <c r="D898" s="19"/>
      <c r="E898" s="19"/>
      <c r="F898" s="22"/>
      <c r="G898" s="18"/>
      <c r="H898"/>
      <c r="I898" s="19"/>
      <c r="J898"/>
      <c r="K898"/>
      <c r="L898" s="20"/>
      <c r="M898" s="20"/>
      <c r="N898" s="20"/>
      <c r="O898" s="20"/>
      <c r="P898" s="20"/>
      <c r="Q898" s="20"/>
      <c r="R898" s="20"/>
      <c r="S898" s="20"/>
      <c r="T898" s="20"/>
      <c r="U898" s="20"/>
    </row>
    <row r="899" spans="4:21" x14ac:dyDescent="0.25">
      <c r="D899" s="19"/>
      <c r="E899" s="19"/>
      <c r="F899" s="22"/>
      <c r="G899" s="18"/>
      <c r="H899"/>
      <c r="I899" s="19"/>
      <c r="J899"/>
      <c r="K899"/>
      <c r="L899" s="20"/>
      <c r="M899" s="20"/>
      <c r="N899" s="20"/>
      <c r="O899" s="20"/>
      <c r="P899" s="20"/>
      <c r="Q899" s="20"/>
      <c r="R899" s="20"/>
      <c r="S899" s="20"/>
      <c r="T899" s="20"/>
      <c r="U899" s="20"/>
    </row>
    <row r="900" spans="4:21" x14ac:dyDescent="0.25">
      <c r="D900" s="19"/>
      <c r="E900" s="19"/>
      <c r="F900" s="22"/>
      <c r="G900" s="18"/>
      <c r="H900"/>
      <c r="I900" s="19"/>
      <c r="J900"/>
      <c r="K900"/>
      <c r="L900" s="20"/>
      <c r="M900" s="20"/>
      <c r="N900" s="20"/>
      <c r="O900" s="20"/>
      <c r="P900" s="20"/>
      <c r="Q900" s="20"/>
      <c r="R900" s="20"/>
      <c r="S900" s="20"/>
      <c r="T900" s="20"/>
      <c r="U900" s="20"/>
    </row>
    <row r="901" spans="4:21" x14ac:dyDescent="0.25">
      <c r="D901" s="19"/>
      <c r="E901" s="19"/>
      <c r="F901" s="22"/>
      <c r="G901" s="18"/>
      <c r="H901"/>
      <c r="I901" s="19"/>
      <c r="J901"/>
      <c r="K901"/>
      <c r="L901" s="20"/>
      <c r="M901" s="20"/>
      <c r="N901" s="20"/>
      <c r="O901" s="20"/>
      <c r="P901" s="20"/>
      <c r="Q901" s="20"/>
      <c r="R901" s="20"/>
      <c r="S901" s="20"/>
      <c r="T901" s="20"/>
      <c r="U901" s="20"/>
    </row>
    <row r="902" spans="4:21" x14ac:dyDescent="0.25">
      <c r="D902" s="19"/>
      <c r="E902" s="19"/>
      <c r="F902" s="22"/>
      <c r="G902" s="18"/>
      <c r="H902"/>
      <c r="I902" s="19"/>
      <c r="J902"/>
      <c r="K902"/>
      <c r="L902" s="20"/>
      <c r="M902" s="20"/>
      <c r="N902" s="20"/>
      <c r="O902" s="20"/>
      <c r="P902" s="20"/>
      <c r="Q902" s="20"/>
      <c r="R902" s="20"/>
      <c r="S902" s="20"/>
      <c r="T902" s="20"/>
      <c r="U902" s="20"/>
    </row>
    <row r="903" spans="4:21" x14ac:dyDescent="0.25">
      <c r="D903" s="19"/>
      <c r="E903" s="19"/>
      <c r="F903" s="22"/>
      <c r="G903" s="18"/>
      <c r="H903"/>
      <c r="I903" s="19"/>
      <c r="J903"/>
      <c r="K903"/>
      <c r="L903" s="20"/>
      <c r="M903" s="20"/>
      <c r="N903" s="20"/>
      <c r="O903" s="20"/>
      <c r="P903" s="20"/>
      <c r="Q903" s="20"/>
      <c r="R903" s="20"/>
      <c r="S903" s="20"/>
      <c r="T903" s="20"/>
      <c r="U903" s="20"/>
    </row>
    <row r="904" spans="4:21" x14ac:dyDescent="0.25">
      <c r="D904" s="19"/>
      <c r="E904" s="19"/>
      <c r="F904" s="22"/>
      <c r="G904" s="18"/>
      <c r="H904"/>
      <c r="I904" s="19"/>
      <c r="J904"/>
      <c r="K904"/>
      <c r="L904" s="20"/>
      <c r="M904" s="20"/>
      <c r="N904" s="20"/>
      <c r="O904" s="20"/>
      <c r="P904" s="20"/>
      <c r="Q904" s="20"/>
      <c r="R904" s="20"/>
      <c r="S904" s="20"/>
      <c r="T904" s="20"/>
      <c r="U904" s="20"/>
    </row>
    <row r="905" spans="4:21" x14ac:dyDescent="0.25">
      <c r="D905" s="19"/>
      <c r="E905" s="19"/>
      <c r="F905" s="22"/>
      <c r="G905" s="18"/>
      <c r="H905"/>
      <c r="I905" s="19"/>
      <c r="J905"/>
      <c r="K905"/>
      <c r="L905" s="20"/>
      <c r="M905" s="20"/>
      <c r="N905" s="20"/>
      <c r="O905" s="20"/>
      <c r="P905" s="20"/>
      <c r="Q905" s="20"/>
      <c r="R905" s="20"/>
      <c r="S905" s="20"/>
      <c r="T905" s="20"/>
      <c r="U905" s="20"/>
    </row>
    <row r="906" spans="4:21" x14ac:dyDescent="0.25">
      <c r="D906" s="19"/>
      <c r="E906" s="19"/>
      <c r="F906" s="22"/>
      <c r="G906" s="18"/>
      <c r="H906"/>
      <c r="I906" s="19"/>
      <c r="J906"/>
      <c r="K906"/>
      <c r="L906" s="20"/>
      <c r="M906" s="20"/>
      <c r="N906" s="20"/>
      <c r="O906" s="20"/>
      <c r="P906" s="20"/>
      <c r="Q906" s="20"/>
      <c r="R906" s="20"/>
      <c r="S906" s="20"/>
      <c r="T906" s="20"/>
      <c r="U906" s="20"/>
    </row>
    <row r="907" spans="4:21" x14ac:dyDescent="0.25">
      <c r="D907" s="19"/>
      <c r="E907" s="19"/>
      <c r="F907" s="22"/>
      <c r="G907" s="18"/>
      <c r="H907"/>
      <c r="I907" s="19"/>
      <c r="J907"/>
      <c r="K907"/>
      <c r="L907" s="20"/>
      <c r="M907" s="20"/>
      <c r="N907" s="20"/>
      <c r="O907" s="20"/>
      <c r="P907" s="20"/>
      <c r="Q907" s="20"/>
      <c r="R907" s="20"/>
      <c r="S907" s="20"/>
      <c r="T907" s="20"/>
      <c r="U907" s="20"/>
    </row>
    <row r="908" spans="4:21" x14ac:dyDescent="0.25">
      <c r="D908" s="19"/>
      <c r="E908" s="19"/>
      <c r="F908" s="22"/>
      <c r="G908" s="18"/>
      <c r="H908"/>
      <c r="I908" s="19"/>
      <c r="J908"/>
      <c r="K908"/>
      <c r="L908" s="20"/>
      <c r="M908" s="20"/>
      <c r="N908" s="20"/>
      <c r="O908" s="20"/>
      <c r="P908" s="20"/>
      <c r="Q908" s="20"/>
      <c r="R908" s="20"/>
      <c r="S908" s="20"/>
      <c r="T908" s="20"/>
      <c r="U908" s="20"/>
    </row>
    <row r="909" spans="4:21" x14ac:dyDescent="0.25">
      <c r="D909" s="19"/>
      <c r="E909" s="19"/>
      <c r="F909" s="22"/>
      <c r="G909" s="18"/>
      <c r="H909"/>
      <c r="I909" s="19"/>
      <c r="J909"/>
      <c r="K909"/>
      <c r="L909" s="20"/>
      <c r="M909" s="20"/>
      <c r="N909" s="20"/>
      <c r="O909" s="20"/>
      <c r="P909" s="20"/>
      <c r="Q909" s="20"/>
      <c r="R909" s="20"/>
      <c r="S909" s="20"/>
      <c r="T909" s="20"/>
      <c r="U909" s="20"/>
    </row>
    <row r="910" spans="4:21" x14ac:dyDescent="0.25">
      <c r="D910" s="19"/>
      <c r="E910" s="19"/>
      <c r="F910" s="22"/>
      <c r="G910" s="18"/>
      <c r="H910"/>
      <c r="I910" s="19"/>
      <c r="J910"/>
      <c r="K910"/>
      <c r="L910" s="20"/>
      <c r="M910" s="20"/>
      <c r="N910" s="20"/>
      <c r="O910" s="20"/>
      <c r="P910" s="20"/>
      <c r="Q910" s="20"/>
      <c r="R910" s="20"/>
      <c r="S910" s="20"/>
      <c r="T910" s="20"/>
      <c r="U910" s="20"/>
    </row>
    <row r="911" spans="4:21" x14ac:dyDescent="0.25">
      <c r="D911" s="19"/>
      <c r="E911" s="19"/>
      <c r="F911" s="22"/>
      <c r="G911" s="18"/>
      <c r="H911"/>
      <c r="I911" s="19"/>
      <c r="J911"/>
      <c r="K911"/>
      <c r="L911" s="20"/>
      <c r="M911" s="20"/>
      <c r="N911" s="20"/>
      <c r="O911" s="20"/>
      <c r="P911" s="20"/>
      <c r="Q911" s="20"/>
      <c r="R911" s="20"/>
      <c r="S911" s="20"/>
      <c r="T911" s="20"/>
      <c r="U911" s="20"/>
    </row>
    <row r="912" spans="4:21" x14ac:dyDescent="0.25">
      <c r="D912" s="19"/>
      <c r="E912" s="19"/>
      <c r="F912" s="22"/>
      <c r="G912" s="18"/>
      <c r="H912"/>
      <c r="I912" s="19"/>
      <c r="J912"/>
      <c r="K912"/>
      <c r="L912" s="20"/>
      <c r="M912" s="20"/>
      <c r="N912" s="20"/>
      <c r="O912" s="20"/>
      <c r="P912" s="20"/>
      <c r="Q912" s="20"/>
      <c r="R912" s="20"/>
      <c r="S912" s="20"/>
      <c r="T912" s="20"/>
      <c r="U912" s="20"/>
    </row>
    <row r="913" spans="4:21" x14ac:dyDescent="0.25">
      <c r="D913" s="19"/>
      <c r="E913" s="19"/>
      <c r="F913" s="22"/>
      <c r="G913" s="18"/>
      <c r="H913"/>
      <c r="I913" s="19"/>
      <c r="J913"/>
      <c r="K913"/>
      <c r="L913" s="20"/>
      <c r="M913" s="20"/>
      <c r="N913" s="20"/>
      <c r="O913" s="20"/>
      <c r="P913" s="20"/>
      <c r="Q913" s="20"/>
      <c r="R913" s="20"/>
      <c r="S913" s="20"/>
      <c r="T913" s="20"/>
      <c r="U913" s="20"/>
    </row>
    <row r="914" spans="4:21" x14ac:dyDescent="0.25">
      <c r="D914" s="19"/>
      <c r="E914" s="19"/>
      <c r="F914" s="22"/>
      <c r="G914" s="18"/>
      <c r="H914"/>
      <c r="I914" s="19"/>
      <c r="J914"/>
      <c r="K914"/>
      <c r="L914" s="20"/>
      <c r="M914" s="20"/>
      <c r="N914" s="20"/>
      <c r="O914" s="20"/>
      <c r="P914" s="20"/>
      <c r="Q914" s="20"/>
      <c r="R914" s="20"/>
      <c r="S914" s="20"/>
      <c r="T914" s="20"/>
      <c r="U914" s="20"/>
    </row>
    <row r="915" spans="4:21" x14ac:dyDescent="0.25">
      <c r="D915" s="19"/>
      <c r="E915" s="19"/>
      <c r="F915" s="22"/>
      <c r="G915" s="18"/>
      <c r="H915"/>
      <c r="I915" s="19"/>
      <c r="J915"/>
      <c r="K915"/>
      <c r="L915" s="20"/>
      <c r="M915" s="20"/>
      <c r="N915" s="20"/>
      <c r="O915" s="20"/>
      <c r="P915" s="20"/>
      <c r="Q915" s="20"/>
      <c r="R915" s="20"/>
      <c r="S915" s="20"/>
      <c r="T915" s="20"/>
      <c r="U915" s="20"/>
    </row>
    <row r="916" spans="4:21" x14ac:dyDescent="0.25">
      <c r="D916" s="19"/>
      <c r="E916" s="19"/>
      <c r="F916" s="22"/>
      <c r="G916" s="18"/>
      <c r="H916"/>
      <c r="I916" s="19"/>
      <c r="J916"/>
      <c r="K916"/>
      <c r="L916" s="20"/>
      <c r="M916" s="20"/>
      <c r="N916" s="20"/>
      <c r="O916" s="20"/>
      <c r="P916" s="20"/>
      <c r="Q916" s="20"/>
      <c r="R916" s="20"/>
      <c r="S916" s="20"/>
      <c r="T916" s="20"/>
      <c r="U916" s="20"/>
    </row>
    <row r="917" spans="4:21" x14ac:dyDescent="0.25">
      <c r="D917" s="19"/>
      <c r="E917" s="19"/>
      <c r="F917" s="22"/>
      <c r="G917" s="18"/>
      <c r="H917"/>
      <c r="I917" s="19"/>
      <c r="J917"/>
      <c r="K917"/>
      <c r="L917" s="20"/>
      <c r="M917" s="20"/>
      <c r="N917" s="20"/>
      <c r="O917" s="20"/>
      <c r="P917" s="20"/>
      <c r="Q917" s="20"/>
      <c r="R917" s="20"/>
      <c r="S917" s="20"/>
      <c r="T917" s="20"/>
      <c r="U917" s="20"/>
    </row>
    <row r="918" spans="4:21" x14ac:dyDescent="0.25">
      <c r="D918" s="19"/>
      <c r="E918" s="19"/>
      <c r="F918" s="22"/>
      <c r="G918" s="18"/>
      <c r="H918"/>
      <c r="I918" s="19"/>
      <c r="J918"/>
      <c r="K918"/>
      <c r="L918" s="20"/>
      <c r="M918" s="20"/>
      <c r="N918" s="20"/>
      <c r="O918" s="20"/>
      <c r="P918" s="20"/>
      <c r="Q918" s="20"/>
      <c r="R918" s="20"/>
      <c r="S918" s="20"/>
      <c r="T918" s="20"/>
      <c r="U918" s="20"/>
    </row>
    <row r="919" spans="4:21" x14ac:dyDescent="0.25">
      <c r="D919" s="19"/>
      <c r="E919" s="19"/>
      <c r="F919" s="22"/>
      <c r="G919" s="18"/>
      <c r="H919"/>
      <c r="I919" s="19"/>
      <c r="J919"/>
      <c r="K919"/>
      <c r="L919" s="20"/>
      <c r="M919" s="20"/>
      <c r="N919" s="20"/>
      <c r="O919" s="20"/>
      <c r="P919" s="20"/>
      <c r="Q919" s="20"/>
      <c r="R919" s="20"/>
      <c r="S919" s="20"/>
      <c r="T919" s="20"/>
      <c r="U919" s="20"/>
    </row>
    <row r="920" spans="4:21" x14ac:dyDescent="0.25">
      <c r="D920" s="19"/>
      <c r="E920" s="19"/>
      <c r="F920" s="22"/>
      <c r="G920" s="18"/>
      <c r="H920"/>
      <c r="I920" s="19"/>
      <c r="J920"/>
      <c r="K9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</row>
    <row r="921" spans="4:21" x14ac:dyDescent="0.25">
      <c r="D921" s="19"/>
      <c r="E921" s="19"/>
      <c r="F921" s="22"/>
      <c r="G921" s="18"/>
      <c r="H921"/>
      <c r="I921" s="19"/>
      <c r="J921"/>
      <c r="K921"/>
      <c r="L921" s="20"/>
      <c r="M921" s="20"/>
      <c r="N921" s="20"/>
      <c r="O921" s="20"/>
      <c r="P921" s="20"/>
      <c r="Q921" s="20"/>
      <c r="R921" s="20"/>
      <c r="S921" s="20"/>
      <c r="T921" s="20"/>
      <c r="U921" s="20"/>
    </row>
    <row r="922" spans="4:21" x14ac:dyDescent="0.25">
      <c r="D922" s="19"/>
      <c r="E922" s="19"/>
      <c r="F922" s="22"/>
      <c r="G922" s="18"/>
      <c r="H922"/>
      <c r="I922" s="19"/>
      <c r="J922"/>
      <c r="K922"/>
      <c r="L922" s="20"/>
      <c r="M922" s="20"/>
      <c r="N922" s="20"/>
      <c r="O922" s="20"/>
      <c r="P922" s="20"/>
      <c r="Q922" s="20"/>
      <c r="R922" s="20"/>
      <c r="S922" s="20"/>
      <c r="T922" s="20"/>
      <c r="U922" s="20"/>
    </row>
    <row r="923" spans="4:21" x14ac:dyDescent="0.25">
      <c r="D923" s="19"/>
      <c r="E923" s="19"/>
      <c r="F923" s="22"/>
      <c r="G923" s="18"/>
      <c r="H923"/>
      <c r="I923" s="19"/>
      <c r="J923"/>
      <c r="K923"/>
      <c r="L923" s="20"/>
      <c r="M923" s="20"/>
      <c r="N923" s="20"/>
      <c r="O923" s="20"/>
      <c r="P923" s="20"/>
      <c r="Q923" s="20"/>
      <c r="R923" s="20"/>
      <c r="S923" s="20"/>
      <c r="T923" s="20"/>
      <c r="U923" s="20"/>
    </row>
    <row r="924" spans="4:21" x14ac:dyDescent="0.25">
      <c r="D924" s="19"/>
      <c r="E924" s="19"/>
      <c r="F924" s="22"/>
      <c r="G924" s="18"/>
      <c r="H924"/>
      <c r="I924" s="19"/>
      <c r="J924"/>
      <c r="K924"/>
      <c r="L924" s="20"/>
      <c r="M924" s="20"/>
      <c r="N924" s="20"/>
      <c r="O924" s="20"/>
      <c r="P924" s="20"/>
      <c r="Q924" s="20"/>
      <c r="R924" s="20"/>
      <c r="S924" s="20"/>
      <c r="T924" s="20"/>
      <c r="U924" s="20"/>
    </row>
    <row r="925" spans="4:21" x14ac:dyDescent="0.25">
      <c r="D925" s="19"/>
      <c r="E925" s="19"/>
      <c r="F925" s="22"/>
      <c r="G925" s="18"/>
      <c r="H925"/>
      <c r="I925" s="19"/>
      <c r="J925"/>
      <c r="K925"/>
      <c r="L925" s="20"/>
      <c r="M925" s="20"/>
      <c r="N925" s="20"/>
      <c r="O925" s="20"/>
      <c r="P925" s="20"/>
      <c r="Q925" s="20"/>
      <c r="R925" s="20"/>
      <c r="S925" s="20"/>
      <c r="T925" s="20"/>
      <c r="U925" s="20"/>
    </row>
    <row r="926" spans="4:21" x14ac:dyDescent="0.25">
      <c r="D926" s="19"/>
      <c r="E926" s="19"/>
      <c r="F926" s="22"/>
      <c r="G926" s="18"/>
      <c r="H926"/>
      <c r="I926" s="19"/>
      <c r="J926"/>
      <c r="K926"/>
      <c r="L926" s="20"/>
      <c r="M926" s="20"/>
      <c r="N926" s="20"/>
      <c r="O926" s="20"/>
      <c r="P926" s="20"/>
      <c r="Q926" s="20"/>
      <c r="R926" s="20"/>
      <c r="S926" s="20"/>
      <c r="T926" s="20"/>
      <c r="U926" s="20"/>
    </row>
    <row r="927" spans="4:21" x14ac:dyDescent="0.25">
      <c r="D927" s="19"/>
      <c r="E927" s="19"/>
      <c r="F927" s="22"/>
      <c r="G927" s="18"/>
      <c r="H927"/>
      <c r="I927" s="19"/>
      <c r="J927"/>
      <c r="K927"/>
      <c r="L927" s="20"/>
      <c r="M927" s="20"/>
      <c r="N927" s="20"/>
      <c r="O927" s="20"/>
      <c r="P927" s="20"/>
      <c r="Q927" s="20"/>
      <c r="R927" s="20"/>
      <c r="S927" s="20"/>
      <c r="T927" s="20"/>
      <c r="U927" s="20"/>
    </row>
    <row r="928" spans="4:21" x14ac:dyDescent="0.25">
      <c r="D928" s="19"/>
      <c r="E928" s="19"/>
      <c r="F928" s="22"/>
      <c r="G928" s="18"/>
      <c r="H928"/>
      <c r="I928" s="19"/>
      <c r="J928"/>
      <c r="K928"/>
      <c r="L928" s="20"/>
      <c r="M928" s="20"/>
      <c r="N928" s="20"/>
      <c r="O928" s="20"/>
      <c r="P928" s="20"/>
      <c r="Q928" s="20"/>
      <c r="R928" s="20"/>
      <c r="S928" s="20"/>
      <c r="T928" s="20"/>
      <c r="U928" s="20"/>
    </row>
    <row r="929" spans="4:21" x14ac:dyDescent="0.25">
      <c r="D929" s="19"/>
      <c r="E929" s="19"/>
      <c r="F929" s="22"/>
      <c r="G929" s="18"/>
      <c r="H929"/>
      <c r="I929" s="19"/>
      <c r="J929"/>
      <c r="K929"/>
      <c r="L929" s="20"/>
      <c r="M929" s="20"/>
      <c r="N929" s="20"/>
      <c r="O929" s="20"/>
      <c r="P929" s="20"/>
      <c r="Q929" s="20"/>
      <c r="R929" s="20"/>
      <c r="S929" s="20"/>
      <c r="T929" s="20"/>
      <c r="U929" s="20"/>
    </row>
    <row r="930" spans="4:21" x14ac:dyDescent="0.25">
      <c r="D930" s="19"/>
      <c r="E930" s="19"/>
      <c r="F930" s="22"/>
      <c r="G930" s="18"/>
      <c r="H930"/>
      <c r="I930" s="19"/>
      <c r="J930"/>
      <c r="K930"/>
      <c r="L930" s="20"/>
      <c r="M930" s="20"/>
      <c r="N930" s="20"/>
      <c r="O930" s="20"/>
      <c r="P930" s="20"/>
      <c r="Q930" s="20"/>
      <c r="R930" s="20"/>
      <c r="S930" s="20"/>
      <c r="T930" s="20"/>
      <c r="U930" s="20"/>
    </row>
    <row r="931" spans="4:21" x14ac:dyDescent="0.25">
      <c r="D931" s="19"/>
      <c r="E931" s="19"/>
      <c r="F931" s="22"/>
      <c r="G931" s="18"/>
      <c r="H931"/>
      <c r="I931" s="19"/>
      <c r="J931"/>
      <c r="K931"/>
      <c r="L931" s="20"/>
      <c r="M931" s="20"/>
      <c r="N931" s="20"/>
      <c r="O931" s="20"/>
      <c r="P931" s="20"/>
      <c r="Q931" s="20"/>
      <c r="R931" s="20"/>
      <c r="S931" s="20"/>
      <c r="T931" s="20"/>
      <c r="U931" s="20"/>
    </row>
    <row r="932" spans="4:21" x14ac:dyDescent="0.25">
      <c r="D932" s="19"/>
      <c r="E932" s="19"/>
      <c r="F932" s="22"/>
      <c r="G932" s="18"/>
      <c r="H932"/>
      <c r="I932" s="19"/>
      <c r="J932"/>
      <c r="K932"/>
      <c r="L932" s="20"/>
      <c r="M932" s="20"/>
      <c r="N932" s="20"/>
      <c r="O932" s="20"/>
      <c r="P932" s="20"/>
      <c r="Q932" s="20"/>
      <c r="R932" s="20"/>
      <c r="S932" s="20"/>
      <c r="T932" s="20"/>
      <c r="U932" s="20"/>
    </row>
    <row r="933" spans="4:21" x14ac:dyDescent="0.25">
      <c r="D933" s="19"/>
      <c r="E933" s="19"/>
      <c r="F933" s="22"/>
      <c r="G933" s="18"/>
      <c r="H933"/>
      <c r="I933" s="19"/>
      <c r="J933"/>
      <c r="K933"/>
      <c r="L933" s="20"/>
      <c r="M933" s="20"/>
      <c r="N933" s="20"/>
      <c r="O933" s="20"/>
      <c r="P933" s="20"/>
      <c r="Q933" s="20"/>
      <c r="R933" s="20"/>
      <c r="S933" s="20"/>
      <c r="T933" s="20"/>
      <c r="U933" s="20"/>
    </row>
    <row r="934" spans="4:21" x14ac:dyDescent="0.25">
      <c r="D934" s="19"/>
      <c r="E934" s="19"/>
      <c r="F934" s="22"/>
      <c r="G934" s="18"/>
      <c r="H934"/>
      <c r="I934" s="19"/>
      <c r="J934"/>
      <c r="K934"/>
      <c r="L934" s="20"/>
      <c r="M934" s="20"/>
      <c r="N934" s="20"/>
      <c r="O934" s="20"/>
      <c r="P934" s="20"/>
      <c r="Q934" s="20"/>
      <c r="R934" s="20"/>
      <c r="S934" s="20"/>
      <c r="T934" s="20"/>
      <c r="U934" s="20"/>
    </row>
    <row r="935" spans="4:21" x14ac:dyDescent="0.25">
      <c r="D935" s="19"/>
      <c r="E935" s="19"/>
      <c r="F935" s="22"/>
      <c r="G935" s="18"/>
      <c r="H935"/>
      <c r="I935" s="19"/>
      <c r="J935"/>
      <c r="K935"/>
      <c r="L935" s="20"/>
      <c r="M935" s="20"/>
      <c r="N935" s="20"/>
      <c r="O935" s="20"/>
      <c r="P935" s="20"/>
      <c r="Q935" s="20"/>
      <c r="R935" s="20"/>
      <c r="S935" s="20"/>
      <c r="T935" s="20"/>
      <c r="U935" s="20"/>
    </row>
    <row r="936" spans="4:21" x14ac:dyDescent="0.25">
      <c r="D936" s="19"/>
      <c r="E936" s="19"/>
      <c r="F936" s="22"/>
      <c r="G936" s="18"/>
      <c r="H936"/>
      <c r="I936" s="19"/>
      <c r="J936"/>
      <c r="K936"/>
      <c r="L936" s="20"/>
      <c r="M936" s="20"/>
      <c r="N936" s="20"/>
      <c r="O936" s="20"/>
      <c r="P936" s="20"/>
      <c r="Q936" s="20"/>
      <c r="R936" s="20"/>
      <c r="S936" s="20"/>
      <c r="T936" s="20"/>
      <c r="U936" s="20"/>
    </row>
    <row r="937" spans="4:21" x14ac:dyDescent="0.25">
      <c r="D937" s="19"/>
      <c r="E937" s="19"/>
      <c r="F937" s="22"/>
      <c r="G937" s="18"/>
      <c r="H937"/>
      <c r="I937" s="19"/>
      <c r="J937"/>
      <c r="K937"/>
      <c r="L937" s="20"/>
      <c r="M937" s="20"/>
      <c r="N937" s="20"/>
      <c r="O937" s="20"/>
      <c r="P937" s="20"/>
      <c r="Q937" s="20"/>
      <c r="R937" s="20"/>
      <c r="S937" s="20"/>
      <c r="T937" s="20"/>
      <c r="U937" s="20"/>
    </row>
    <row r="938" spans="4:21" x14ac:dyDescent="0.25">
      <c r="D938" s="19"/>
      <c r="E938" s="19"/>
      <c r="F938" s="22"/>
      <c r="G938" s="18"/>
      <c r="H938"/>
      <c r="I938" s="19"/>
      <c r="J938"/>
      <c r="K938"/>
      <c r="L938" s="20"/>
      <c r="M938" s="20"/>
      <c r="N938" s="20"/>
      <c r="O938" s="20"/>
      <c r="P938" s="20"/>
      <c r="Q938" s="20"/>
      <c r="R938" s="20"/>
      <c r="S938" s="20"/>
      <c r="T938" s="20"/>
      <c r="U938" s="20"/>
    </row>
    <row r="939" spans="4:21" x14ac:dyDescent="0.25">
      <c r="D939" s="19"/>
      <c r="E939" s="19"/>
      <c r="F939" s="22"/>
      <c r="G939" s="18"/>
      <c r="H939"/>
      <c r="I939" s="19"/>
      <c r="J939"/>
      <c r="K939"/>
      <c r="L939" s="20"/>
      <c r="M939" s="20"/>
      <c r="N939" s="20"/>
      <c r="O939" s="20"/>
      <c r="P939" s="20"/>
      <c r="Q939" s="20"/>
      <c r="R939" s="20"/>
      <c r="S939" s="20"/>
      <c r="T939" s="20"/>
      <c r="U939" s="20"/>
    </row>
    <row r="940" spans="4:21" x14ac:dyDescent="0.25">
      <c r="D940" s="19"/>
      <c r="E940" s="19"/>
      <c r="F940" s="22"/>
      <c r="G940" s="18"/>
      <c r="H940"/>
      <c r="I940" s="19"/>
      <c r="J940"/>
      <c r="K940"/>
      <c r="L940" s="20"/>
      <c r="M940" s="20"/>
      <c r="N940" s="20"/>
      <c r="O940" s="20"/>
      <c r="P940" s="20"/>
      <c r="Q940" s="20"/>
      <c r="R940" s="20"/>
      <c r="S940" s="20"/>
      <c r="T940" s="20"/>
      <c r="U940" s="20"/>
    </row>
    <row r="941" spans="4:21" x14ac:dyDescent="0.25">
      <c r="D941" s="19"/>
      <c r="E941" s="19"/>
      <c r="F941" s="22"/>
      <c r="G941" s="18"/>
      <c r="H941"/>
      <c r="I941" s="19"/>
      <c r="J941"/>
      <c r="K941"/>
      <c r="L941" s="20"/>
      <c r="M941" s="20"/>
      <c r="N941" s="20"/>
      <c r="O941" s="20"/>
      <c r="P941" s="20"/>
      <c r="Q941" s="20"/>
      <c r="R941" s="20"/>
      <c r="S941" s="20"/>
      <c r="T941" s="20"/>
      <c r="U941" s="20"/>
    </row>
    <row r="942" spans="4:21" x14ac:dyDescent="0.25">
      <c r="D942" s="19"/>
      <c r="E942" s="19"/>
      <c r="F942" s="22"/>
      <c r="G942" s="18"/>
      <c r="H942"/>
      <c r="I942" s="19"/>
      <c r="J942"/>
      <c r="K942"/>
      <c r="L942" s="20"/>
      <c r="M942" s="20"/>
      <c r="N942" s="20"/>
      <c r="O942" s="20"/>
      <c r="P942" s="20"/>
      <c r="Q942" s="20"/>
      <c r="R942" s="20"/>
      <c r="S942" s="20"/>
      <c r="T942" s="20"/>
      <c r="U942" s="20"/>
    </row>
    <row r="943" spans="4:21" x14ac:dyDescent="0.25">
      <c r="D943" s="19"/>
      <c r="E943" s="19"/>
      <c r="F943" s="22"/>
      <c r="G943" s="18"/>
      <c r="H943"/>
      <c r="I943" s="19"/>
      <c r="J943"/>
      <c r="K943"/>
      <c r="L943" s="20"/>
      <c r="M943" s="20"/>
      <c r="N943" s="20"/>
      <c r="O943" s="20"/>
      <c r="P943" s="20"/>
      <c r="Q943" s="20"/>
      <c r="R943" s="20"/>
      <c r="S943" s="20"/>
      <c r="T943" s="20"/>
      <c r="U943" s="20"/>
    </row>
    <row r="944" spans="4:21" x14ac:dyDescent="0.25">
      <c r="D944" s="19"/>
      <c r="E944" s="19"/>
      <c r="F944" s="22"/>
      <c r="G944" s="18"/>
      <c r="H944"/>
      <c r="I944" s="19"/>
      <c r="J944"/>
      <c r="K944"/>
      <c r="L944" s="20"/>
      <c r="M944" s="20"/>
      <c r="N944" s="20"/>
      <c r="O944" s="20"/>
      <c r="P944" s="20"/>
      <c r="Q944" s="20"/>
      <c r="R944" s="20"/>
      <c r="S944" s="20"/>
      <c r="T944" s="20"/>
      <c r="U944" s="20"/>
    </row>
    <row r="945" spans="4:21" x14ac:dyDescent="0.25">
      <c r="D945" s="19"/>
      <c r="E945" s="19"/>
      <c r="F945" s="22"/>
      <c r="G945" s="18"/>
      <c r="H945"/>
      <c r="I945" s="19"/>
      <c r="J945"/>
      <c r="K945"/>
      <c r="L945" s="20"/>
      <c r="M945" s="20"/>
      <c r="N945" s="20"/>
      <c r="O945" s="20"/>
      <c r="P945" s="20"/>
      <c r="Q945" s="20"/>
      <c r="R945" s="20"/>
      <c r="S945" s="20"/>
      <c r="T945" s="20"/>
      <c r="U945" s="20"/>
    </row>
    <row r="946" spans="4:21" x14ac:dyDescent="0.25">
      <c r="D946" s="19"/>
      <c r="E946" s="19"/>
      <c r="F946" s="22"/>
      <c r="G946" s="18"/>
      <c r="H946"/>
      <c r="I946" s="19"/>
      <c r="J946"/>
      <c r="K946"/>
      <c r="L946" s="20"/>
      <c r="M946" s="20"/>
      <c r="N946" s="20"/>
      <c r="O946" s="20"/>
      <c r="P946" s="20"/>
      <c r="Q946" s="20"/>
      <c r="R946" s="20"/>
      <c r="S946" s="20"/>
      <c r="T946" s="20"/>
      <c r="U946" s="20"/>
    </row>
    <row r="947" spans="4:21" x14ac:dyDescent="0.25">
      <c r="D947" s="19"/>
      <c r="E947" s="19"/>
      <c r="F947" s="22"/>
      <c r="G947" s="18"/>
      <c r="H947"/>
      <c r="I947" s="19"/>
      <c r="J947"/>
      <c r="K947"/>
      <c r="L947" s="20"/>
      <c r="M947" s="20"/>
      <c r="N947" s="20"/>
      <c r="O947" s="20"/>
      <c r="P947" s="20"/>
      <c r="Q947" s="20"/>
      <c r="R947" s="20"/>
      <c r="S947" s="20"/>
      <c r="T947" s="20"/>
      <c r="U947" s="20"/>
    </row>
    <row r="948" spans="4:21" x14ac:dyDescent="0.25">
      <c r="D948" s="19"/>
      <c r="E948" s="19"/>
      <c r="F948" s="22"/>
      <c r="G948" s="18"/>
      <c r="H948"/>
      <c r="I948" s="19"/>
      <c r="J948"/>
      <c r="K948"/>
      <c r="L948" s="20"/>
      <c r="M948" s="20"/>
      <c r="N948" s="20"/>
      <c r="O948" s="20"/>
      <c r="P948" s="20"/>
      <c r="Q948" s="20"/>
      <c r="R948" s="20"/>
      <c r="S948" s="20"/>
      <c r="T948" s="20"/>
      <c r="U948" s="20"/>
    </row>
    <row r="949" spans="4:21" x14ac:dyDescent="0.25">
      <c r="D949" s="19"/>
      <c r="E949" s="19"/>
      <c r="F949" s="22"/>
      <c r="G949" s="18"/>
      <c r="H949"/>
      <c r="I949" s="19"/>
      <c r="J949"/>
      <c r="K949"/>
      <c r="L949" s="20"/>
      <c r="M949" s="20"/>
      <c r="N949" s="20"/>
      <c r="O949" s="20"/>
      <c r="P949" s="20"/>
      <c r="Q949" s="20"/>
      <c r="R949" s="20"/>
      <c r="S949" s="20"/>
      <c r="T949" s="20"/>
      <c r="U949" s="20"/>
    </row>
    <row r="950" spans="4:21" x14ac:dyDescent="0.25">
      <c r="D950" s="19"/>
      <c r="E950" s="19"/>
      <c r="F950" s="22"/>
      <c r="G950" s="18"/>
      <c r="H950"/>
      <c r="I950" s="19"/>
      <c r="J950"/>
      <c r="K950"/>
      <c r="L950" s="20"/>
      <c r="M950" s="20"/>
      <c r="N950" s="20"/>
      <c r="O950" s="20"/>
      <c r="P950" s="20"/>
      <c r="Q950" s="20"/>
      <c r="R950" s="20"/>
      <c r="S950" s="20"/>
      <c r="T950" s="20"/>
      <c r="U950" s="20"/>
    </row>
    <row r="951" spans="4:21" x14ac:dyDescent="0.25">
      <c r="D951" s="19"/>
      <c r="E951" s="19"/>
      <c r="F951" s="22"/>
      <c r="G951" s="18"/>
      <c r="H951"/>
      <c r="I951" s="19"/>
      <c r="J951"/>
      <c r="K951"/>
      <c r="L951" s="20"/>
      <c r="M951" s="20"/>
      <c r="N951" s="20"/>
      <c r="O951" s="20"/>
      <c r="P951" s="20"/>
      <c r="Q951" s="20"/>
      <c r="R951" s="20"/>
      <c r="S951" s="20"/>
      <c r="T951" s="20"/>
      <c r="U951" s="20"/>
    </row>
    <row r="952" spans="4:21" x14ac:dyDescent="0.25">
      <c r="D952" s="19"/>
      <c r="E952" s="19"/>
      <c r="F952" s="22"/>
      <c r="G952" s="18"/>
      <c r="H952"/>
      <c r="I952" s="19"/>
      <c r="J952"/>
      <c r="K952"/>
      <c r="L952" s="20"/>
      <c r="M952" s="20"/>
      <c r="N952" s="20"/>
      <c r="O952" s="20"/>
      <c r="P952" s="20"/>
      <c r="Q952" s="20"/>
      <c r="R952" s="20"/>
      <c r="S952" s="20"/>
      <c r="T952" s="20"/>
      <c r="U952" s="20"/>
    </row>
    <row r="953" spans="4:21" x14ac:dyDescent="0.25">
      <c r="D953" s="19"/>
      <c r="E953" s="19"/>
      <c r="F953" s="22"/>
      <c r="G953" s="18"/>
      <c r="H953"/>
      <c r="I953" s="19"/>
      <c r="J953"/>
      <c r="K953"/>
      <c r="L953" s="20"/>
      <c r="M953" s="20"/>
      <c r="N953" s="20"/>
      <c r="O953" s="20"/>
      <c r="P953" s="20"/>
      <c r="Q953" s="20"/>
      <c r="R953" s="20"/>
      <c r="S953" s="20"/>
      <c r="T953" s="20"/>
      <c r="U953" s="20"/>
    </row>
    <row r="954" spans="4:21" x14ac:dyDescent="0.25">
      <c r="D954" s="19"/>
      <c r="E954" s="19"/>
      <c r="F954" s="22"/>
      <c r="G954" s="18"/>
      <c r="H954"/>
      <c r="I954" s="19"/>
      <c r="J954"/>
      <c r="K954"/>
      <c r="L954" s="20"/>
      <c r="M954" s="20"/>
      <c r="N954" s="20"/>
      <c r="O954" s="20"/>
      <c r="P954" s="20"/>
      <c r="Q954" s="20"/>
      <c r="R954" s="20"/>
      <c r="S954" s="20"/>
      <c r="T954" s="20"/>
      <c r="U954" s="20"/>
    </row>
    <row r="955" spans="4:21" x14ac:dyDescent="0.25">
      <c r="D955" s="19"/>
      <c r="E955" s="19"/>
      <c r="F955" s="22"/>
      <c r="G955" s="18"/>
      <c r="H955"/>
      <c r="I955" s="19"/>
      <c r="J955"/>
      <c r="K955"/>
      <c r="L955" s="20"/>
      <c r="M955" s="20"/>
      <c r="N955" s="20"/>
      <c r="O955" s="20"/>
      <c r="P955" s="20"/>
      <c r="Q955" s="20"/>
      <c r="R955" s="20"/>
      <c r="S955" s="20"/>
      <c r="T955" s="20"/>
      <c r="U955" s="20"/>
    </row>
    <row r="956" spans="4:21" x14ac:dyDescent="0.25">
      <c r="D956" s="19"/>
      <c r="E956" s="19"/>
      <c r="F956" s="22"/>
      <c r="G956" s="18"/>
      <c r="H956"/>
      <c r="I956" s="19"/>
      <c r="J956"/>
      <c r="K956"/>
      <c r="L956" s="20"/>
      <c r="M956" s="20"/>
      <c r="N956" s="20"/>
      <c r="O956" s="20"/>
      <c r="P956" s="20"/>
      <c r="Q956" s="20"/>
      <c r="R956" s="20"/>
      <c r="S956" s="20"/>
      <c r="T956" s="20"/>
      <c r="U956" s="20"/>
    </row>
    <row r="957" spans="4:21" x14ac:dyDescent="0.25">
      <c r="D957" s="19"/>
      <c r="E957" s="19"/>
      <c r="F957" s="22"/>
      <c r="G957" s="18"/>
      <c r="H957"/>
      <c r="I957" s="19"/>
      <c r="J957"/>
      <c r="K957"/>
      <c r="L957" s="20"/>
      <c r="M957" s="20"/>
      <c r="N957" s="20"/>
      <c r="O957" s="20"/>
      <c r="P957" s="20"/>
      <c r="Q957" s="20"/>
      <c r="R957" s="20"/>
      <c r="S957" s="20"/>
      <c r="T957" s="20"/>
      <c r="U957" s="20"/>
    </row>
    <row r="958" spans="4:21" x14ac:dyDescent="0.25">
      <c r="D958" s="19"/>
      <c r="E958" s="19"/>
      <c r="F958" s="22"/>
      <c r="G958" s="18"/>
      <c r="H958"/>
      <c r="I958" s="19"/>
      <c r="J958"/>
      <c r="K958"/>
      <c r="L958" s="20"/>
      <c r="M958" s="20"/>
      <c r="N958" s="20"/>
      <c r="O958" s="20"/>
      <c r="P958" s="20"/>
      <c r="Q958" s="20"/>
      <c r="R958" s="20"/>
      <c r="S958" s="20"/>
      <c r="T958" s="20"/>
      <c r="U958" s="20"/>
    </row>
    <row r="959" spans="4:21" x14ac:dyDescent="0.25">
      <c r="D959" s="19"/>
      <c r="E959" s="19"/>
      <c r="F959" s="22"/>
      <c r="G959" s="18"/>
      <c r="H959"/>
      <c r="I959" s="19"/>
      <c r="J959"/>
      <c r="K959"/>
      <c r="L959" s="20"/>
      <c r="M959" s="20"/>
      <c r="N959" s="20"/>
      <c r="O959" s="20"/>
      <c r="P959" s="20"/>
      <c r="Q959" s="20"/>
      <c r="R959" s="20"/>
      <c r="S959" s="20"/>
      <c r="T959" s="20"/>
      <c r="U959" s="20"/>
    </row>
    <row r="960" spans="4:21" x14ac:dyDescent="0.25">
      <c r="D960" s="19"/>
      <c r="E960" s="19"/>
      <c r="F960" s="22"/>
      <c r="G960" s="18"/>
      <c r="H960"/>
      <c r="I960" s="19"/>
      <c r="J960"/>
      <c r="K960"/>
      <c r="L960" s="20"/>
      <c r="M960" s="20"/>
      <c r="N960" s="20"/>
      <c r="O960" s="20"/>
      <c r="P960" s="20"/>
      <c r="Q960" s="20"/>
      <c r="R960" s="20"/>
      <c r="S960" s="20"/>
      <c r="T960" s="20"/>
      <c r="U960" s="20"/>
    </row>
    <row r="961" spans="4:21" x14ac:dyDescent="0.25">
      <c r="D961" s="19"/>
      <c r="E961" s="19"/>
      <c r="F961" s="22"/>
      <c r="G961" s="18"/>
      <c r="H961"/>
      <c r="I961" s="19"/>
      <c r="J961"/>
      <c r="K961"/>
      <c r="L961" s="20"/>
      <c r="M961" s="20"/>
      <c r="N961" s="20"/>
      <c r="O961" s="20"/>
      <c r="P961" s="20"/>
      <c r="Q961" s="20"/>
      <c r="R961" s="20"/>
      <c r="S961" s="20"/>
      <c r="T961" s="20"/>
      <c r="U961" s="20"/>
    </row>
    <row r="962" spans="4:21" x14ac:dyDescent="0.25">
      <c r="D962" s="19"/>
      <c r="E962" s="19"/>
      <c r="F962" s="22"/>
      <c r="G962" s="18"/>
      <c r="H962"/>
      <c r="I962" s="19"/>
      <c r="J962"/>
      <c r="K962"/>
      <c r="L962" s="20"/>
      <c r="M962" s="20"/>
      <c r="N962" s="20"/>
      <c r="O962" s="20"/>
      <c r="P962" s="20"/>
      <c r="Q962" s="20"/>
      <c r="R962" s="20"/>
      <c r="S962" s="20"/>
      <c r="T962" s="20"/>
      <c r="U962" s="20"/>
    </row>
    <row r="963" spans="4:21" x14ac:dyDescent="0.25">
      <c r="D963" s="19"/>
      <c r="E963" s="19"/>
      <c r="F963" s="22"/>
      <c r="G963" s="18"/>
      <c r="H963"/>
      <c r="I963" s="19"/>
      <c r="J963"/>
      <c r="K963"/>
      <c r="L963" s="20"/>
      <c r="M963" s="20"/>
      <c r="N963" s="20"/>
      <c r="O963" s="20"/>
      <c r="P963" s="20"/>
      <c r="Q963" s="20"/>
      <c r="R963" s="20"/>
      <c r="S963" s="20"/>
      <c r="T963" s="20"/>
      <c r="U963" s="20"/>
    </row>
    <row r="964" spans="4:21" x14ac:dyDescent="0.25">
      <c r="D964" s="19"/>
      <c r="E964" s="19"/>
      <c r="F964" s="22"/>
      <c r="G964" s="18"/>
      <c r="H964"/>
      <c r="I964" s="19"/>
      <c r="J964"/>
      <c r="K964"/>
      <c r="L964" s="20"/>
      <c r="M964" s="20"/>
      <c r="N964" s="20"/>
      <c r="O964" s="20"/>
      <c r="P964" s="20"/>
      <c r="Q964" s="20"/>
      <c r="R964" s="20"/>
      <c r="S964" s="20"/>
      <c r="T964" s="20"/>
      <c r="U964" s="20"/>
    </row>
    <row r="965" spans="4:21" x14ac:dyDescent="0.25">
      <c r="D965" s="19"/>
      <c r="E965" s="19"/>
      <c r="F965" s="22"/>
      <c r="G965" s="18"/>
      <c r="H965"/>
      <c r="I965" s="19"/>
      <c r="J965"/>
      <c r="K965"/>
      <c r="L965" s="20"/>
      <c r="M965" s="20"/>
      <c r="N965" s="20"/>
      <c r="O965" s="20"/>
      <c r="P965" s="20"/>
      <c r="Q965" s="20"/>
      <c r="R965" s="20"/>
      <c r="S965" s="20"/>
      <c r="T965" s="20"/>
      <c r="U965" s="20"/>
    </row>
    <row r="966" spans="4:21" x14ac:dyDescent="0.25">
      <c r="D966" s="19"/>
      <c r="E966" s="19"/>
      <c r="F966" s="22"/>
      <c r="G966" s="18"/>
      <c r="H966"/>
      <c r="I966" s="19"/>
      <c r="J966"/>
      <c r="K966"/>
      <c r="L966" s="20"/>
      <c r="M966" s="20"/>
      <c r="N966" s="20"/>
      <c r="O966" s="20"/>
      <c r="P966" s="20"/>
      <c r="Q966" s="20"/>
      <c r="R966" s="20"/>
      <c r="S966" s="20"/>
      <c r="T966" s="20"/>
      <c r="U966" s="20"/>
    </row>
    <row r="967" spans="4:21" x14ac:dyDescent="0.25">
      <c r="D967" s="19"/>
      <c r="E967" s="19"/>
      <c r="F967" s="22"/>
      <c r="G967" s="18"/>
      <c r="H967"/>
      <c r="I967" s="19"/>
      <c r="J967"/>
      <c r="K967"/>
      <c r="L967" s="20"/>
      <c r="M967" s="20"/>
      <c r="N967" s="20"/>
      <c r="O967" s="20"/>
      <c r="P967" s="20"/>
      <c r="Q967" s="20"/>
      <c r="R967" s="20"/>
      <c r="S967" s="20"/>
      <c r="T967" s="20"/>
      <c r="U967" s="20"/>
    </row>
    <row r="968" spans="4:21" x14ac:dyDescent="0.25">
      <c r="D968" s="19"/>
      <c r="E968" s="19"/>
      <c r="F968" s="22"/>
      <c r="G968" s="18"/>
      <c r="H968"/>
      <c r="I968" s="19"/>
      <c r="J968"/>
      <c r="K968"/>
      <c r="L968" s="20"/>
      <c r="M968" s="20"/>
      <c r="N968" s="20"/>
      <c r="O968" s="20"/>
      <c r="P968" s="20"/>
      <c r="Q968" s="20"/>
      <c r="R968" s="20"/>
      <c r="S968" s="20"/>
      <c r="T968" s="20"/>
      <c r="U968" s="20"/>
    </row>
    <row r="969" spans="4:21" x14ac:dyDescent="0.25">
      <c r="D969" s="19"/>
      <c r="E969" s="19"/>
      <c r="F969" s="22"/>
      <c r="G969" s="18"/>
      <c r="H969"/>
      <c r="I969" s="19"/>
      <c r="J969"/>
      <c r="K969"/>
      <c r="L969" s="20"/>
      <c r="M969" s="20"/>
      <c r="N969" s="20"/>
      <c r="O969" s="20"/>
      <c r="P969" s="20"/>
      <c r="Q969" s="20"/>
      <c r="R969" s="20"/>
      <c r="S969" s="20"/>
      <c r="T969" s="20"/>
      <c r="U969" s="20"/>
    </row>
    <row r="970" spans="4:21" x14ac:dyDescent="0.25">
      <c r="D970" s="19"/>
      <c r="E970" s="19"/>
      <c r="F970" s="22"/>
      <c r="G970" s="18"/>
      <c r="H970"/>
      <c r="I970" s="19"/>
      <c r="J970"/>
      <c r="K970"/>
      <c r="L970" s="20"/>
      <c r="M970" s="20"/>
      <c r="N970" s="20"/>
      <c r="O970" s="20"/>
      <c r="P970" s="20"/>
      <c r="Q970" s="20"/>
      <c r="R970" s="20"/>
      <c r="S970" s="20"/>
      <c r="T970" s="20"/>
      <c r="U970" s="20"/>
    </row>
    <row r="971" spans="4:21" x14ac:dyDescent="0.25">
      <c r="D971" s="19"/>
      <c r="E971" s="19"/>
      <c r="F971" s="22"/>
      <c r="G971" s="18"/>
      <c r="H971"/>
      <c r="I971" s="19"/>
      <c r="J971"/>
      <c r="K971"/>
      <c r="L971" s="20"/>
      <c r="M971" s="20"/>
      <c r="N971" s="20"/>
      <c r="O971" s="20"/>
      <c r="P971" s="20"/>
      <c r="Q971" s="20"/>
      <c r="R971" s="20"/>
      <c r="S971" s="20"/>
      <c r="T971" s="20"/>
      <c r="U971" s="20"/>
    </row>
    <row r="972" spans="4:21" x14ac:dyDescent="0.25">
      <c r="D972" s="19"/>
      <c r="E972" s="19"/>
      <c r="F972" s="22"/>
      <c r="G972" s="18"/>
      <c r="H972"/>
      <c r="I972" s="19"/>
      <c r="J972"/>
      <c r="K972"/>
      <c r="L972" s="20"/>
      <c r="M972" s="20"/>
      <c r="N972" s="20"/>
      <c r="O972" s="20"/>
      <c r="P972" s="20"/>
      <c r="Q972" s="20"/>
      <c r="R972" s="20"/>
      <c r="S972" s="20"/>
      <c r="T972" s="20"/>
      <c r="U972" s="20"/>
    </row>
    <row r="973" spans="4:21" x14ac:dyDescent="0.25">
      <c r="D973" s="19"/>
      <c r="E973" s="19"/>
      <c r="F973" s="22"/>
      <c r="G973" s="18"/>
      <c r="H973"/>
      <c r="I973" s="19"/>
      <c r="J973"/>
      <c r="K973"/>
      <c r="L973" s="20"/>
      <c r="M973" s="20"/>
      <c r="N973" s="20"/>
      <c r="O973" s="20"/>
      <c r="P973" s="20"/>
      <c r="Q973" s="20"/>
      <c r="R973" s="20"/>
      <c r="S973" s="20"/>
      <c r="T973" s="20"/>
      <c r="U973" s="20"/>
    </row>
    <row r="974" spans="4:21" x14ac:dyDescent="0.25">
      <c r="D974" s="19"/>
      <c r="E974" s="19"/>
      <c r="F974" s="22"/>
      <c r="G974" s="18"/>
      <c r="H974"/>
      <c r="I974" s="19"/>
      <c r="J974"/>
      <c r="K974"/>
      <c r="L974" s="20"/>
      <c r="M974" s="20"/>
      <c r="N974" s="20"/>
      <c r="O974" s="20"/>
      <c r="P974" s="20"/>
      <c r="Q974" s="20"/>
      <c r="R974" s="20"/>
      <c r="S974" s="20"/>
      <c r="T974" s="20"/>
      <c r="U974" s="20"/>
    </row>
    <row r="975" spans="4:21" x14ac:dyDescent="0.25">
      <c r="D975" s="19"/>
      <c r="E975" s="19"/>
      <c r="F975" s="22"/>
      <c r="G975" s="18"/>
      <c r="H975"/>
      <c r="I975" s="19"/>
      <c r="J975"/>
      <c r="K975"/>
      <c r="L975" s="20"/>
      <c r="M975" s="20"/>
      <c r="N975" s="20"/>
      <c r="O975" s="20"/>
      <c r="P975" s="20"/>
      <c r="Q975" s="20"/>
      <c r="R975" s="20"/>
      <c r="S975" s="20"/>
      <c r="T975" s="20"/>
      <c r="U975" s="20"/>
    </row>
    <row r="976" spans="4:21" x14ac:dyDescent="0.25">
      <c r="D976" s="19"/>
      <c r="E976" s="19"/>
      <c r="F976" s="22"/>
      <c r="G976" s="18"/>
      <c r="H976"/>
      <c r="I976" s="19"/>
      <c r="J976"/>
      <c r="K976"/>
      <c r="L976" s="20"/>
      <c r="M976" s="20"/>
      <c r="N976" s="20"/>
      <c r="O976" s="20"/>
      <c r="P976" s="20"/>
      <c r="Q976" s="20"/>
      <c r="R976" s="20"/>
      <c r="S976" s="20"/>
      <c r="T976" s="20"/>
      <c r="U976" s="20"/>
    </row>
    <row r="977" spans="4:21" x14ac:dyDescent="0.25">
      <c r="D977" s="19"/>
      <c r="E977" s="19"/>
      <c r="F977" s="22"/>
      <c r="G977" s="18"/>
      <c r="H977"/>
      <c r="I977" s="19"/>
      <c r="J977"/>
      <c r="K977"/>
      <c r="L977" s="20"/>
      <c r="M977" s="20"/>
      <c r="N977" s="20"/>
      <c r="O977" s="20"/>
      <c r="P977" s="20"/>
      <c r="Q977" s="20"/>
      <c r="R977" s="20"/>
      <c r="S977" s="20"/>
      <c r="T977" s="20"/>
      <c r="U977" s="20"/>
    </row>
    <row r="978" spans="4:21" x14ac:dyDescent="0.25">
      <c r="D978" s="19"/>
      <c r="E978" s="19"/>
      <c r="F978" s="22"/>
      <c r="G978" s="18"/>
      <c r="H978"/>
      <c r="I978" s="19"/>
      <c r="J978"/>
      <c r="K978"/>
      <c r="L978" s="20"/>
      <c r="M978" s="20"/>
      <c r="N978" s="20"/>
      <c r="O978" s="20"/>
      <c r="P978" s="20"/>
      <c r="Q978" s="20"/>
      <c r="R978" s="20"/>
      <c r="S978" s="20"/>
      <c r="T978" s="20"/>
      <c r="U978" s="20"/>
    </row>
    <row r="979" spans="4:21" x14ac:dyDescent="0.25">
      <c r="D979" s="19"/>
      <c r="E979" s="19"/>
      <c r="F979" s="22"/>
      <c r="G979" s="18"/>
      <c r="H979"/>
      <c r="I979" s="19"/>
      <c r="J979"/>
      <c r="K979"/>
      <c r="L979" s="20"/>
      <c r="M979" s="20"/>
      <c r="N979" s="20"/>
      <c r="O979" s="20"/>
      <c r="P979" s="20"/>
      <c r="Q979" s="20"/>
      <c r="R979" s="20"/>
      <c r="S979" s="20"/>
      <c r="T979" s="20"/>
      <c r="U979" s="20"/>
    </row>
    <row r="980" spans="4:21" x14ac:dyDescent="0.25">
      <c r="D980" s="19"/>
      <c r="E980" s="19"/>
      <c r="F980" s="22"/>
      <c r="G980" s="18"/>
      <c r="H980"/>
      <c r="I980" s="19"/>
      <c r="J980"/>
      <c r="K980"/>
      <c r="L980" s="20"/>
      <c r="M980" s="20"/>
      <c r="N980" s="20"/>
      <c r="O980" s="20"/>
      <c r="P980" s="20"/>
      <c r="Q980" s="20"/>
      <c r="R980" s="20"/>
      <c r="S980" s="20"/>
      <c r="T980" s="20"/>
      <c r="U980" s="20"/>
    </row>
    <row r="981" spans="4:21" x14ac:dyDescent="0.25">
      <c r="D981" s="19"/>
      <c r="E981" s="19"/>
      <c r="F981" s="22"/>
      <c r="G981" s="18"/>
      <c r="H981"/>
      <c r="I981" s="19"/>
      <c r="J981"/>
      <c r="K981"/>
      <c r="L981" s="20"/>
      <c r="M981" s="20"/>
      <c r="N981" s="20"/>
      <c r="O981" s="20"/>
      <c r="P981" s="20"/>
      <c r="Q981" s="20"/>
      <c r="R981" s="20"/>
      <c r="S981" s="20"/>
      <c r="T981" s="20"/>
      <c r="U981" s="20"/>
    </row>
    <row r="982" spans="4:21" x14ac:dyDescent="0.25">
      <c r="D982" s="19"/>
      <c r="E982" s="19"/>
      <c r="F982" s="22"/>
      <c r="G982" s="18"/>
      <c r="H982"/>
      <c r="I982" s="19"/>
      <c r="J982"/>
      <c r="K982"/>
      <c r="L982" s="20"/>
      <c r="M982" s="20"/>
      <c r="N982" s="20"/>
      <c r="O982" s="20"/>
      <c r="P982" s="20"/>
      <c r="Q982" s="20"/>
      <c r="R982" s="20"/>
      <c r="S982" s="20"/>
      <c r="T982" s="20"/>
      <c r="U982" s="20"/>
    </row>
    <row r="983" spans="4:21" x14ac:dyDescent="0.25">
      <c r="D983" s="19"/>
      <c r="E983" s="19"/>
      <c r="F983" s="22"/>
      <c r="G983" s="18"/>
      <c r="H983"/>
      <c r="I983" s="19"/>
      <c r="J983"/>
      <c r="K983"/>
      <c r="L983" s="20"/>
      <c r="M983" s="20"/>
      <c r="N983" s="20"/>
      <c r="O983" s="20"/>
      <c r="P983" s="20"/>
      <c r="Q983" s="20"/>
      <c r="R983" s="20"/>
      <c r="S983" s="20"/>
      <c r="T983" s="20"/>
      <c r="U983" s="20"/>
    </row>
    <row r="984" spans="4:21" x14ac:dyDescent="0.25">
      <c r="D984" s="19"/>
      <c r="E984" s="19"/>
      <c r="F984" s="22"/>
      <c r="G984" s="18"/>
      <c r="H984"/>
      <c r="I984" s="19"/>
      <c r="J984"/>
      <c r="K984"/>
      <c r="L984" s="20"/>
      <c r="M984" s="20"/>
      <c r="N984" s="20"/>
      <c r="O984" s="20"/>
      <c r="P984" s="20"/>
      <c r="Q984" s="20"/>
      <c r="R984" s="20"/>
      <c r="S984" s="20"/>
      <c r="T984" s="20"/>
      <c r="U984" s="20"/>
    </row>
    <row r="985" spans="4:21" x14ac:dyDescent="0.25">
      <c r="D985" s="19"/>
      <c r="E985" s="19"/>
      <c r="F985" s="22"/>
      <c r="G985" s="18"/>
      <c r="H985"/>
      <c r="I985" s="19"/>
      <c r="J985"/>
      <c r="K985"/>
      <c r="L985" s="20"/>
      <c r="M985" s="20"/>
      <c r="N985" s="20"/>
      <c r="O985" s="20"/>
      <c r="P985" s="20"/>
      <c r="Q985" s="20"/>
      <c r="R985" s="20"/>
      <c r="S985" s="20"/>
      <c r="T985" s="20"/>
      <c r="U985" s="20"/>
    </row>
    <row r="986" spans="4:21" x14ac:dyDescent="0.25">
      <c r="D986" s="19"/>
      <c r="E986" s="19"/>
      <c r="F986" s="22"/>
      <c r="G986" s="18"/>
      <c r="H986"/>
      <c r="I986" s="19"/>
      <c r="J986"/>
      <c r="K986"/>
      <c r="L986" s="20"/>
      <c r="M986" s="20"/>
      <c r="N986" s="20"/>
      <c r="O986" s="20"/>
      <c r="P986" s="20"/>
      <c r="Q986" s="20"/>
      <c r="R986" s="20"/>
      <c r="S986" s="20"/>
      <c r="T986" s="20"/>
      <c r="U986" s="20"/>
    </row>
    <row r="987" spans="4:21" x14ac:dyDescent="0.25">
      <c r="D987" s="19"/>
      <c r="E987" s="19"/>
      <c r="F987" s="22"/>
      <c r="G987" s="18"/>
      <c r="H987"/>
      <c r="I987" s="19"/>
      <c r="J987"/>
      <c r="K987"/>
      <c r="L987" s="20"/>
      <c r="M987" s="20"/>
      <c r="N987" s="20"/>
      <c r="O987" s="20"/>
      <c r="P987" s="20"/>
      <c r="Q987" s="20"/>
      <c r="R987" s="20"/>
      <c r="S987" s="20"/>
      <c r="T987" s="20"/>
      <c r="U987" s="20"/>
    </row>
    <row r="988" spans="4:21" x14ac:dyDescent="0.25">
      <c r="D988" s="19"/>
      <c r="E988" s="19"/>
      <c r="F988" s="22"/>
      <c r="G988" s="18"/>
      <c r="H988"/>
      <c r="I988" s="19"/>
      <c r="J988"/>
      <c r="K988"/>
      <c r="L988" s="20"/>
      <c r="M988" s="20"/>
      <c r="N988" s="20"/>
      <c r="O988" s="20"/>
      <c r="P988" s="20"/>
      <c r="Q988" s="20"/>
      <c r="R988" s="20"/>
      <c r="S988" s="20"/>
      <c r="T988" s="20"/>
      <c r="U988" s="20"/>
    </row>
    <row r="989" spans="4:21" x14ac:dyDescent="0.25">
      <c r="D989" s="19"/>
      <c r="E989" s="19"/>
      <c r="F989" s="22"/>
      <c r="G989" s="18"/>
      <c r="H989"/>
      <c r="I989" s="19"/>
      <c r="J989"/>
      <c r="K989"/>
      <c r="L989" s="20"/>
      <c r="M989" s="20"/>
      <c r="N989" s="20"/>
      <c r="O989" s="20"/>
      <c r="P989" s="20"/>
      <c r="Q989" s="20"/>
      <c r="R989" s="20"/>
      <c r="S989" s="20"/>
      <c r="T989" s="20"/>
      <c r="U989" s="20"/>
    </row>
    <row r="990" spans="4:21" x14ac:dyDescent="0.25">
      <c r="D990" s="19"/>
      <c r="E990" s="19"/>
      <c r="F990" s="22"/>
      <c r="G990" s="18"/>
      <c r="H990"/>
      <c r="I990" s="19"/>
      <c r="J990"/>
      <c r="K990"/>
      <c r="L990" s="20"/>
      <c r="M990" s="20"/>
      <c r="N990" s="20"/>
      <c r="O990" s="20"/>
      <c r="P990" s="20"/>
      <c r="Q990" s="20"/>
      <c r="R990" s="20"/>
      <c r="S990" s="20"/>
      <c r="T990" s="20"/>
      <c r="U990" s="20"/>
    </row>
    <row r="991" spans="4:21" x14ac:dyDescent="0.25">
      <c r="D991" s="19"/>
      <c r="E991" s="19"/>
      <c r="F991" s="22"/>
      <c r="G991" s="18"/>
      <c r="H991"/>
      <c r="I991" s="19"/>
      <c r="J991"/>
      <c r="K991"/>
      <c r="L991" s="20"/>
      <c r="M991" s="20"/>
      <c r="N991" s="20"/>
      <c r="O991" s="20"/>
      <c r="P991" s="20"/>
      <c r="Q991" s="20"/>
      <c r="R991" s="20"/>
      <c r="S991" s="20"/>
      <c r="T991" s="20"/>
      <c r="U991" s="20"/>
    </row>
    <row r="992" spans="4:21" x14ac:dyDescent="0.25">
      <c r="D992" s="19"/>
      <c r="E992" s="19"/>
      <c r="F992" s="22"/>
      <c r="G992" s="18"/>
      <c r="H992"/>
      <c r="I992" s="19"/>
      <c r="J992"/>
      <c r="K992"/>
      <c r="L992" s="20"/>
      <c r="M992" s="20"/>
      <c r="N992" s="20"/>
      <c r="O992" s="20"/>
      <c r="P992" s="20"/>
      <c r="Q992" s="20"/>
      <c r="R992" s="20"/>
      <c r="S992" s="20"/>
      <c r="T992" s="20"/>
      <c r="U992" s="20"/>
    </row>
    <row r="993" spans="4:21" x14ac:dyDescent="0.25">
      <c r="D993" s="19"/>
      <c r="E993" s="19"/>
      <c r="F993" s="22"/>
      <c r="G993" s="18"/>
      <c r="H993"/>
      <c r="I993" s="19"/>
      <c r="J993"/>
      <c r="K993"/>
      <c r="L993" s="20"/>
      <c r="M993" s="20"/>
      <c r="N993" s="20"/>
      <c r="O993" s="20"/>
      <c r="P993" s="20"/>
      <c r="Q993" s="20"/>
      <c r="R993" s="20"/>
      <c r="S993" s="20"/>
      <c r="T993" s="20"/>
      <c r="U993" s="20"/>
    </row>
    <row r="994" spans="4:21" x14ac:dyDescent="0.25">
      <c r="D994" s="19"/>
      <c r="E994" s="19"/>
      <c r="F994" s="22"/>
      <c r="G994" s="18"/>
      <c r="H994"/>
      <c r="I994" s="19"/>
      <c r="J994"/>
      <c r="K994"/>
      <c r="L994" s="20"/>
      <c r="M994" s="20"/>
      <c r="N994" s="20"/>
      <c r="O994" s="20"/>
      <c r="P994" s="20"/>
      <c r="Q994" s="20"/>
      <c r="R994" s="20"/>
      <c r="S994" s="20"/>
      <c r="T994" s="20"/>
      <c r="U994" s="20"/>
    </row>
    <row r="995" spans="4:21" x14ac:dyDescent="0.25">
      <c r="D995" s="19"/>
      <c r="E995" s="19"/>
      <c r="F995" s="22"/>
      <c r="G995" s="18"/>
      <c r="H995"/>
      <c r="I995" s="19"/>
      <c r="J995"/>
      <c r="K995"/>
      <c r="L995" s="20"/>
      <c r="M995" s="20"/>
      <c r="N995" s="20"/>
      <c r="O995" s="20"/>
      <c r="P995" s="20"/>
      <c r="Q995" s="20"/>
      <c r="R995" s="20"/>
      <c r="S995" s="20"/>
      <c r="T995" s="20"/>
      <c r="U995" s="20"/>
    </row>
    <row r="996" spans="4:21" x14ac:dyDescent="0.25">
      <c r="D996" s="19"/>
      <c r="E996" s="19"/>
      <c r="F996" s="22"/>
      <c r="G996" s="18"/>
      <c r="H996"/>
      <c r="I996" s="19"/>
      <c r="J996"/>
      <c r="K996"/>
      <c r="L996" s="20"/>
      <c r="M996" s="20"/>
      <c r="N996" s="20"/>
      <c r="O996" s="20"/>
      <c r="P996" s="20"/>
      <c r="Q996" s="20"/>
      <c r="R996" s="20"/>
      <c r="S996" s="20"/>
      <c r="T996" s="20"/>
      <c r="U996" s="20"/>
    </row>
    <row r="997" spans="4:21" x14ac:dyDescent="0.25">
      <c r="D997" s="19"/>
      <c r="E997" s="19"/>
      <c r="F997" s="22"/>
      <c r="G997" s="18"/>
      <c r="H997"/>
      <c r="I997" s="19"/>
      <c r="J997"/>
      <c r="K997"/>
      <c r="L997" s="20"/>
      <c r="M997" s="20"/>
      <c r="N997" s="20"/>
      <c r="O997" s="20"/>
      <c r="P997" s="20"/>
      <c r="Q997" s="20"/>
      <c r="R997" s="20"/>
      <c r="S997" s="20"/>
      <c r="T997" s="20"/>
      <c r="U997" s="20"/>
    </row>
    <row r="998" spans="4:21" x14ac:dyDescent="0.25">
      <c r="D998" s="19"/>
      <c r="E998" s="19"/>
      <c r="F998" s="22"/>
      <c r="G998" s="18"/>
      <c r="H998"/>
      <c r="I998" s="19"/>
      <c r="J998"/>
      <c r="K998"/>
      <c r="L998" s="20"/>
      <c r="M998" s="20"/>
      <c r="N998" s="20"/>
      <c r="O998" s="20"/>
      <c r="P998" s="20"/>
      <c r="Q998" s="20"/>
      <c r="R998" s="20"/>
      <c r="S998" s="20"/>
      <c r="T998" s="20"/>
      <c r="U998" s="20"/>
    </row>
    <row r="999" spans="4:21" x14ac:dyDescent="0.25">
      <c r="D999" s="19"/>
      <c r="E999" s="19"/>
      <c r="F999" s="22"/>
      <c r="G999" s="18"/>
      <c r="H999"/>
      <c r="I999" s="19"/>
      <c r="J999"/>
      <c r="K999"/>
      <c r="L999" s="20"/>
      <c r="M999" s="20"/>
      <c r="N999" s="20"/>
      <c r="O999" s="20"/>
      <c r="P999" s="20"/>
      <c r="Q999" s="20"/>
      <c r="R999" s="20"/>
      <c r="S999" s="20"/>
      <c r="T999" s="20"/>
      <c r="U999" s="20"/>
    </row>
    <row r="1000" spans="4:21" x14ac:dyDescent="0.25">
      <c r="D1000" s="19"/>
      <c r="E1000" s="19"/>
      <c r="F1000" s="22"/>
      <c r="G1000" s="18"/>
      <c r="H1000"/>
      <c r="I1000" s="19"/>
      <c r="J1000"/>
      <c r="K100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</row>
    <row r="1001" spans="4:21" x14ac:dyDescent="0.25">
      <c r="D1001" s="19"/>
      <c r="E1001" s="19"/>
      <c r="F1001" s="22"/>
      <c r="G1001" s="18"/>
      <c r="H1001"/>
      <c r="I1001" s="19"/>
      <c r="J1001"/>
      <c r="K1001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</row>
    <row r="1002" spans="4:21" x14ac:dyDescent="0.25">
      <c r="D1002" s="19"/>
      <c r="E1002" s="19"/>
      <c r="F1002" s="22"/>
      <c r="G1002" s="18"/>
      <c r="H1002"/>
      <c r="I1002" s="19"/>
      <c r="J1002"/>
      <c r="K1002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</row>
    <row r="1003" spans="4:21" x14ac:dyDescent="0.25">
      <c r="D1003" s="19"/>
      <c r="E1003" s="19"/>
      <c r="F1003" s="22"/>
      <c r="G1003" s="18"/>
      <c r="H1003"/>
      <c r="I1003" s="19"/>
      <c r="J1003"/>
      <c r="K1003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</row>
    <row r="1004" spans="4:21" x14ac:dyDescent="0.25">
      <c r="D1004" s="19"/>
      <c r="E1004" s="19"/>
      <c r="F1004" s="22"/>
      <c r="G1004" s="18"/>
      <c r="H1004"/>
      <c r="I1004" s="19"/>
      <c r="J1004"/>
      <c r="K1004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</row>
    <row r="1005" spans="4:21" x14ac:dyDescent="0.25">
      <c r="D1005" s="19"/>
      <c r="E1005" s="19"/>
      <c r="F1005" s="22"/>
      <c r="G1005" s="18"/>
      <c r="H1005"/>
      <c r="I1005" s="19"/>
      <c r="J1005"/>
      <c r="K1005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</row>
    <row r="1006" spans="4:21" x14ac:dyDescent="0.25">
      <c r="D1006" s="19"/>
      <c r="E1006" s="19"/>
      <c r="F1006" s="22"/>
      <c r="G1006" s="18"/>
      <c r="H1006"/>
      <c r="I1006" s="19"/>
      <c r="J1006"/>
      <c r="K1006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</row>
    <row r="1007" spans="4:21" x14ac:dyDescent="0.25">
      <c r="D1007" s="19"/>
      <c r="E1007" s="19"/>
      <c r="F1007" s="22"/>
      <c r="G1007" s="18"/>
      <c r="H1007"/>
      <c r="I1007" s="19"/>
      <c r="J1007"/>
      <c r="K1007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</row>
    <row r="1008" spans="4:21" x14ac:dyDescent="0.25">
      <c r="D1008" s="19"/>
      <c r="E1008" s="19"/>
      <c r="F1008" s="22"/>
      <c r="G1008" s="18"/>
      <c r="H1008"/>
      <c r="I1008" s="19"/>
      <c r="J1008"/>
      <c r="K1008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</row>
    <row r="1009" spans="4:21" x14ac:dyDescent="0.25">
      <c r="D1009" s="19"/>
      <c r="E1009" s="19"/>
      <c r="F1009" s="22"/>
      <c r="G1009" s="18"/>
      <c r="H1009"/>
      <c r="I1009" s="19"/>
      <c r="J1009"/>
      <c r="K1009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</row>
    <row r="1010" spans="4:21" x14ac:dyDescent="0.25">
      <c r="D1010" s="19"/>
      <c r="E1010" s="19"/>
      <c r="F1010" s="22"/>
      <c r="G1010" s="18"/>
      <c r="H1010"/>
      <c r="I1010" s="19"/>
      <c r="J1010"/>
      <c r="K101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</row>
    <row r="1011" spans="4:21" x14ac:dyDescent="0.25">
      <c r="D1011" s="19"/>
      <c r="E1011" s="19"/>
      <c r="F1011" s="22"/>
      <c r="G1011" s="18"/>
      <c r="H1011"/>
      <c r="I1011" s="19"/>
      <c r="J1011"/>
      <c r="K1011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</row>
    <row r="1012" spans="4:21" x14ac:dyDescent="0.25">
      <c r="D1012" s="19"/>
      <c r="E1012" s="19"/>
      <c r="F1012" s="22"/>
      <c r="G1012" s="18"/>
      <c r="H1012"/>
      <c r="I1012" s="19"/>
      <c r="J1012"/>
      <c r="K1012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</row>
    <row r="1013" spans="4:21" x14ac:dyDescent="0.25">
      <c r="D1013" s="19"/>
      <c r="E1013" s="19"/>
      <c r="F1013" s="22"/>
      <c r="G1013" s="18"/>
      <c r="H1013"/>
      <c r="I1013" s="19"/>
      <c r="J1013"/>
      <c r="K1013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</row>
    <row r="1014" spans="4:21" x14ac:dyDescent="0.25">
      <c r="D1014" s="19"/>
      <c r="E1014" s="19"/>
      <c r="F1014" s="22"/>
      <c r="G1014" s="18"/>
      <c r="H1014"/>
      <c r="I1014" s="19"/>
      <c r="J1014"/>
      <c r="K1014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</row>
    <row r="1015" spans="4:21" x14ac:dyDescent="0.25">
      <c r="D1015" s="19"/>
      <c r="E1015" s="19"/>
      <c r="F1015" s="22"/>
      <c r="G1015" s="18"/>
      <c r="H1015"/>
      <c r="I1015" s="19"/>
      <c r="J1015"/>
      <c r="K1015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</row>
    <row r="1016" spans="4:21" x14ac:dyDescent="0.25">
      <c r="D1016" s="19"/>
      <c r="E1016" s="19"/>
      <c r="F1016" s="22"/>
      <c r="G1016" s="18"/>
      <c r="H1016"/>
      <c r="I1016" s="19"/>
      <c r="J1016"/>
      <c r="K1016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</row>
    <row r="1017" spans="4:21" x14ac:dyDescent="0.25">
      <c r="D1017" s="19"/>
      <c r="E1017" s="19"/>
      <c r="F1017" s="22"/>
      <c r="G1017" s="18"/>
      <c r="H1017"/>
      <c r="I1017" s="19"/>
      <c r="J1017"/>
      <c r="K1017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</row>
    <row r="1018" spans="4:21" x14ac:dyDescent="0.25">
      <c r="D1018" s="19"/>
      <c r="E1018" s="19"/>
      <c r="F1018" s="22"/>
      <c r="G1018" s="18"/>
      <c r="H1018"/>
      <c r="I1018" s="19"/>
      <c r="J1018"/>
      <c r="K1018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</row>
    <row r="1019" spans="4:21" x14ac:dyDescent="0.25">
      <c r="D1019" s="19"/>
      <c r="E1019" s="19"/>
      <c r="F1019" s="22"/>
      <c r="G1019" s="18"/>
      <c r="H1019"/>
      <c r="I1019" s="19"/>
      <c r="J1019"/>
      <c r="K1019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</row>
    <row r="1020" spans="4:21" x14ac:dyDescent="0.25">
      <c r="D1020" s="19"/>
      <c r="E1020" s="19"/>
      <c r="F1020" s="22"/>
      <c r="G1020" s="18"/>
      <c r="H1020"/>
      <c r="I1020" s="19"/>
      <c r="J1020"/>
      <c r="K10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</row>
    <row r="1021" spans="4:21" x14ac:dyDescent="0.25">
      <c r="D1021" s="19"/>
      <c r="E1021" s="19"/>
      <c r="F1021" s="22"/>
      <c r="G1021" s="18"/>
      <c r="H1021"/>
      <c r="I1021" s="19"/>
      <c r="J1021"/>
      <c r="K1021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</row>
    <row r="1022" spans="4:21" x14ac:dyDescent="0.25">
      <c r="D1022" s="19"/>
      <c r="E1022" s="19"/>
      <c r="F1022" s="22"/>
      <c r="G1022" s="18"/>
      <c r="H1022"/>
      <c r="I1022" s="19"/>
      <c r="J1022"/>
      <c r="K1022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</row>
    <row r="1023" spans="4:21" x14ac:dyDescent="0.25">
      <c r="D1023" s="19"/>
      <c r="E1023" s="19"/>
      <c r="F1023" s="22"/>
      <c r="G1023" s="18"/>
      <c r="H1023"/>
      <c r="I1023" s="19"/>
      <c r="J1023"/>
      <c r="K1023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</row>
    <row r="1024" spans="4:21" x14ac:dyDescent="0.25">
      <c r="D1024" s="19"/>
      <c r="E1024" s="19"/>
      <c r="F1024" s="22"/>
      <c r="G1024" s="18"/>
      <c r="H1024"/>
      <c r="I1024" s="19"/>
      <c r="J1024"/>
      <c r="K1024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</row>
    <row r="1025" spans="4:21" x14ac:dyDescent="0.25">
      <c r="D1025" s="19"/>
      <c r="E1025" s="19"/>
      <c r="F1025" s="22"/>
      <c r="G1025" s="18"/>
      <c r="H1025"/>
      <c r="I1025" s="19"/>
      <c r="J1025"/>
      <c r="K1025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</row>
    <row r="1026" spans="4:21" x14ac:dyDescent="0.25">
      <c r="D1026" s="19"/>
      <c r="E1026" s="19"/>
      <c r="F1026" s="22"/>
      <c r="G1026" s="18"/>
      <c r="H1026"/>
      <c r="I1026" s="19"/>
      <c r="J1026"/>
      <c r="K1026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</row>
    <row r="1027" spans="4:21" x14ac:dyDescent="0.25">
      <c r="D1027" s="19"/>
      <c r="E1027" s="19"/>
      <c r="F1027" s="22"/>
      <c r="G1027" s="18"/>
      <c r="H1027"/>
      <c r="I1027" s="19"/>
      <c r="J1027"/>
      <c r="K1027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</row>
    <row r="1028" spans="4:21" x14ac:dyDescent="0.25">
      <c r="D1028" s="19"/>
      <c r="E1028" s="19"/>
      <c r="F1028" s="22"/>
      <c r="G1028" s="18"/>
      <c r="H1028"/>
      <c r="I1028" s="19"/>
      <c r="J1028"/>
      <c r="K1028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</row>
    <row r="1029" spans="4:21" x14ac:dyDescent="0.25">
      <c r="D1029" s="19"/>
      <c r="E1029" s="19"/>
      <c r="F1029" s="22"/>
      <c r="G1029" s="18"/>
      <c r="H1029"/>
      <c r="I1029" s="19"/>
      <c r="J1029"/>
      <c r="K1029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</row>
    <row r="1030" spans="4:21" x14ac:dyDescent="0.25">
      <c r="D1030" s="19"/>
      <c r="E1030" s="19"/>
      <c r="F1030" s="22"/>
      <c r="G1030" s="18"/>
      <c r="H1030"/>
      <c r="I1030" s="19"/>
      <c r="J1030"/>
      <c r="K103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</row>
    <row r="1031" spans="4:21" x14ac:dyDescent="0.25">
      <c r="D1031" s="19"/>
      <c r="E1031" s="19"/>
      <c r="F1031" s="22"/>
      <c r="G1031" s="18"/>
      <c r="H1031"/>
      <c r="I1031" s="19"/>
      <c r="J1031"/>
      <c r="K1031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</row>
    <row r="1032" spans="4:21" x14ac:dyDescent="0.25">
      <c r="D1032" s="19"/>
      <c r="E1032" s="19"/>
      <c r="F1032" s="22"/>
      <c r="G1032" s="18"/>
      <c r="H1032"/>
      <c r="I1032" s="19"/>
      <c r="J1032"/>
      <c r="K1032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</row>
    <row r="1033" spans="4:21" x14ac:dyDescent="0.25">
      <c r="D1033" s="19"/>
      <c r="E1033" s="19"/>
      <c r="F1033" s="22"/>
      <c r="G1033" s="18"/>
      <c r="H1033"/>
      <c r="I1033" s="19"/>
      <c r="J1033"/>
      <c r="K1033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</row>
    <row r="1034" spans="4:21" x14ac:dyDescent="0.25">
      <c r="D1034" s="19"/>
      <c r="E1034" s="19"/>
      <c r="F1034" s="22"/>
      <c r="G1034" s="18"/>
      <c r="H1034"/>
      <c r="I1034" s="19"/>
      <c r="J1034"/>
      <c r="K1034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</row>
    <row r="1035" spans="4:21" x14ac:dyDescent="0.25">
      <c r="D1035" s="19"/>
      <c r="E1035" s="19"/>
      <c r="F1035" s="22"/>
      <c r="G1035" s="18"/>
      <c r="H1035"/>
      <c r="I1035" s="19"/>
      <c r="J1035"/>
      <c r="K1035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</row>
    <row r="1036" spans="4:21" x14ac:dyDescent="0.25">
      <c r="D1036" s="19"/>
      <c r="E1036" s="19"/>
      <c r="F1036" s="22"/>
      <c r="G1036" s="18"/>
      <c r="H1036"/>
      <c r="I1036" s="19"/>
      <c r="J1036"/>
      <c r="K1036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</row>
    <row r="1037" spans="4:21" x14ac:dyDescent="0.25">
      <c r="D1037" s="19"/>
      <c r="E1037" s="19"/>
      <c r="F1037" s="22"/>
      <c r="G1037" s="18"/>
      <c r="H1037"/>
      <c r="I1037" s="19"/>
      <c r="J1037"/>
      <c r="K1037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</row>
    <row r="1038" spans="4:21" x14ac:dyDescent="0.25">
      <c r="D1038" s="19"/>
      <c r="E1038" s="19"/>
      <c r="F1038" s="22"/>
      <c r="G1038" s="18"/>
      <c r="H1038"/>
      <c r="I1038" s="19"/>
      <c r="J1038"/>
      <c r="K1038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</row>
    <row r="1039" spans="4:21" x14ac:dyDescent="0.25">
      <c r="D1039" s="19"/>
      <c r="E1039" s="19"/>
      <c r="F1039" s="22"/>
      <c r="G1039" s="18"/>
      <c r="H1039"/>
      <c r="I1039" s="19"/>
      <c r="J1039"/>
      <c r="K1039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</row>
    <row r="1040" spans="4:21" x14ac:dyDescent="0.25">
      <c r="D1040" s="19"/>
      <c r="E1040" s="19"/>
      <c r="F1040" s="22"/>
      <c r="G1040" s="18"/>
      <c r="H1040"/>
      <c r="I1040" s="19"/>
      <c r="J1040"/>
      <c r="K104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</row>
    <row r="1041" spans="4:21" x14ac:dyDescent="0.25">
      <c r="D1041" s="19"/>
      <c r="E1041" s="19"/>
      <c r="F1041" s="22"/>
      <c r="G1041" s="18"/>
      <c r="H1041"/>
      <c r="I1041" s="19"/>
      <c r="J1041"/>
      <c r="K1041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</row>
    <row r="1042" spans="4:21" x14ac:dyDescent="0.25">
      <c r="D1042" s="19"/>
      <c r="E1042" s="19"/>
      <c r="F1042" s="22"/>
      <c r="G1042" s="18"/>
      <c r="H1042"/>
      <c r="I1042" s="19"/>
      <c r="J1042"/>
      <c r="K1042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</row>
    <row r="1043" spans="4:21" x14ac:dyDescent="0.25">
      <c r="D1043" s="19"/>
      <c r="E1043" s="19"/>
      <c r="F1043" s="22"/>
      <c r="G1043" s="18"/>
      <c r="H1043"/>
      <c r="I1043" s="19"/>
      <c r="J1043"/>
      <c r="K1043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</row>
    <row r="1044" spans="4:21" x14ac:dyDescent="0.25">
      <c r="D1044" s="19"/>
      <c r="E1044" s="19"/>
      <c r="F1044" s="22"/>
      <c r="G1044" s="18"/>
      <c r="H1044"/>
      <c r="I1044" s="19"/>
      <c r="J1044"/>
      <c r="K1044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</row>
    <row r="1045" spans="4:21" x14ac:dyDescent="0.25">
      <c r="D1045" s="19"/>
      <c r="E1045" s="19"/>
      <c r="F1045" s="22"/>
      <c r="G1045" s="18"/>
      <c r="H1045"/>
      <c r="I1045" s="19"/>
      <c r="J1045"/>
      <c r="K1045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</row>
    <row r="1046" spans="4:21" x14ac:dyDescent="0.25">
      <c r="D1046" s="19"/>
      <c r="E1046" s="19"/>
      <c r="F1046" s="22"/>
      <c r="G1046" s="18"/>
      <c r="H1046"/>
      <c r="I1046" s="19"/>
      <c r="J1046"/>
      <c r="K1046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</row>
    <row r="1047" spans="4:21" x14ac:dyDescent="0.25">
      <c r="D1047" s="19"/>
      <c r="E1047" s="19"/>
      <c r="F1047" s="22"/>
      <c r="G1047" s="18"/>
      <c r="H1047"/>
      <c r="I1047" s="19"/>
      <c r="J1047"/>
      <c r="K1047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</row>
    <row r="1048" spans="4:21" x14ac:dyDescent="0.25">
      <c r="D1048" s="19"/>
      <c r="E1048" s="19"/>
      <c r="F1048" s="22"/>
      <c r="G1048" s="18"/>
      <c r="H1048"/>
      <c r="I1048" s="19"/>
      <c r="J1048"/>
      <c r="K1048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</row>
    <row r="1049" spans="4:21" x14ac:dyDescent="0.25">
      <c r="D1049" s="19"/>
      <c r="E1049" s="19"/>
      <c r="F1049" s="22"/>
      <c r="G1049" s="18"/>
      <c r="H1049"/>
      <c r="I1049" s="19"/>
      <c r="J1049"/>
      <c r="K1049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</row>
    <row r="1050" spans="4:21" x14ac:dyDescent="0.25">
      <c r="D1050" s="19"/>
      <c r="E1050" s="19"/>
      <c r="F1050" s="22"/>
      <c r="G1050" s="18"/>
      <c r="H1050"/>
      <c r="I1050" s="19"/>
      <c r="J1050"/>
      <c r="K105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</row>
    <row r="1051" spans="4:21" x14ac:dyDescent="0.25">
      <c r="D1051" s="19"/>
      <c r="E1051" s="19"/>
      <c r="F1051" s="22"/>
      <c r="G1051" s="18"/>
      <c r="H1051"/>
      <c r="I1051" s="19"/>
      <c r="J1051"/>
      <c r="K1051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</row>
    <row r="1052" spans="4:21" x14ac:dyDescent="0.25">
      <c r="D1052" s="19"/>
      <c r="E1052" s="19"/>
      <c r="F1052" s="22"/>
      <c r="G1052" s="18"/>
      <c r="H1052"/>
      <c r="I1052" s="19"/>
      <c r="J1052"/>
      <c r="K1052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</row>
    <row r="1053" spans="4:21" x14ac:dyDescent="0.25">
      <c r="D1053" s="19"/>
      <c r="E1053" s="19"/>
      <c r="F1053" s="22"/>
      <c r="G1053" s="18"/>
      <c r="H1053"/>
      <c r="I1053" s="19"/>
      <c r="J1053"/>
      <c r="K1053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</row>
    <row r="1054" spans="4:21" x14ac:dyDescent="0.25">
      <c r="D1054" s="19"/>
      <c r="E1054" s="19"/>
      <c r="F1054" s="22"/>
      <c r="G1054" s="18"/>
      <c r="H1054"/>
      <c r="I1054" s="19"/>
      <c r="J1054"/>
      <c r="K1054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</row>
    <row r="1055" spans="4:21" x14ac:dyDescent="0.25">
      <c r="D1055" s="19"/>
      <c r="E1055" s="19"/>
      <c r="F1055" s="22"/>
      <c r="G1055" s="18"/>
      <c r="H1055"/>
      <c r="I1055" s="19"/>
      <c r="J1055"/>
      <c r="K1055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</row>
    <row r="1056" spans="4:21" x14ac:dyDescent="0.25">
      <c r="D1056" s="19"/>
      <c r="E1056" s="19"/>
      <c r="F1056" s="22"/>
      <c r="G1056" s="18"/>
      <c r="H1056"/>
      <c r="I1056" s="19"/>
      <c r="J1056"/>
      <c r="K1056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</row>
    <row r="1057" spans="4:21" x14ac:dyDescent="0.25">
      <c r="D1057" s="19"/>
      <c r="E1057" s="19"/>
      <c r="F1057" s="22"/>
      <c r="G1057" s="18"/>
      <c r="H1057"/>
      <c r="I1057" s="19"/>
      <c r="J1057"/>
      <c r="K1057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</row>
    <row r="1058" spans="4:21" x14ac:dyDescent="0.25">
      <c r="D1058" s="19"/>
      <c r="E1058" s="19"/>
      <c r="F1058" s="22"/>
      <c r="G1058" s="18"/>
      <c r="H1058"/>
      <c r="I1058" s="19"/>
      <c r="J1058"/>
      <c r="K1058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</row>
    <row r="1059" spans="4:21" x14ac:dyDescent="0.25">
      <c r="D1059" s="19"/>
      <c r="E1059" s="19"/>
      <c r="F1059" s="22"/>
      <c r="G1059" s="18"/>
      <c r="H1059"/>
      <c r="I1059" s="19"/>
      <c r="J1059"/>
      <c r="K1059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</row>
    <row r="1060" spans="4:21" x14ac:dyDescent="0.25">
      <c r="D1060" s="19"/>
      <c r="E1060" s="19"/>
      <c r="F1060" s="22"/>
      <c r="G1060" s="18"/>
      <c r="H1060"/>
      <c r="I1060" s="19"/>
      <c r="J1060"/>
      <c r="K106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</row>
    <row r="1061" spans="4:21" x14ac:dyDescent="0.25">
      <c r="D1061" s="19"/>
      <c r="E1061" s="19"/>
      <c r="F1061" s="22"/>
      <c r="G1061" s="18"/>
      <c r="H1061"/>
      <c r="I1061" s="19"/>
      <c r="J1061"/>
      <c r="K1061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</row>
    <row r="1062" spans="4:21" x14ac:dyDescent="0.25">
      <c r="D1062" s="19"/>
      <c r="E1062" s="19"/>
      <c r="F1062" s="22"/>
      <c r="G1062" s="18"/>
      <c r="H1062"/>
      <c r="I1062" s="19"/>
      <c r="J1062"/>
      <c r="K1062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</row>
    <row r="1063" spans="4:21" x14ac:dyDescent="0.25">
      <c r="D1063" s="19"/>
      <c r="E1063" s="19"/>
      <c r="F1063" s="22"/>
      <c r="G1063" s="18"/>
      <c r="H1063"/>
      <c r="I1063" s="19"/>
      <c r="J1063"/>
      <c r="K1063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</row>
    <row r="1064" spans="4:21" x14ac:dyDescent="0.25">
      <c r="D1064" s="19"/>
      <c r="E1064" s="19"/>
      <c r="F1064" s="22"/>
      <c r="G1064" s="18"/>
      <c r="H1064"/>
      <c r="I1064" s="19"/>
      <c r="J1064"/>
      <c r="K1064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</row>
    <row r="1065" spans="4:21" x14ac:dyDescent="0.25">
      <c r="D1065" s="19"/>
      <c r="E1065" s="19"/>
      <c r="F1065" s="22"/>
      <c r="G1065" s="18"/>
      <c r="H1065"/>
      <c r="I1065" s="19"/>
      <c r="J1065"/>
      <c r="K1065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</row>
    <row r="1066" spans="4:21" x14ac:dyDescent="0.25">
      <c r="D1066" s="19"/>
      <c r="E1066" s="19"/>
      <c r="F1066" s="22"/>
      <c r="G1066" s="18"/>
      <c r="H1066"/>
      <c r="I1066" s="19"/>
      <c r="J1066"/>
      <c r="K1066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</row>
    <row r="1067" spans="4:21" x14ac:dyDescent="0.25">
      <c r="D1067" s="19"/>
      <c r="E1067" s="19"/>
      <c r="F1067" s="22"/>
      <c r="G1067" s="18"/>
      <c r="H1067"/>
      <c r="I1067" s="19"/>
      <c r="J1067"/>
      <c r="K1067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</row>
    <row r="1068" spans="4:21" x14ac:dyDescent="0.25">
      <c r="D1068" s="19"/>
      <c r="E1068" s="19"/>
      <c r="F1068" s="22"/>
      <c r="G1068" s="18"/>
      <c r="H1068"/>
      <c r="I1068" s="19"/>
      <c r="J1068"/>
      <c r="K1068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</row>
    <row r="1069" spans="4:21" x14ac:dyDescent="0.25">
      <c r="D1069" s="19"/>
      <c r="E1069" s="19"/>
      <c r="F1069" s="22"/>
      <c r="G1069" s="18"/>
      <c r="H1069"/>
      <c r="I1069" s="19"/>
      <c r="J1069"/>
      <c r="K1069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</row>
    <row r="1070" spans="4:21" x14ac:dyDescent="0.25">
      <c r="D1070" s="19"/>
      <c r="E1070" s="19"/>
      <c r="F1070" s="22"/>
      <c r="G1070" s="18"/>
      <c r="H1070"/>
      <c r="I1070" s="19"/>
      <c r="J1070"/>
      <c r="K107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</row>
    <row r="1071" spans="4:21" x14ac:dyDescent="0.25">
      <c r="D1071" s="19"/>
      <c r="E1071" s="19"/>
      <c r="F1071" s="22"/>
      <c r="G1071" s="18"/>
      <c r="H1071"/>
      <c r="I1071" s="19"/>
      <c r="J1071"/>
      <c r="K1071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</row>
    <row r="1072" spans="4:21" x14ac:dyDescent="0.25">
      <c r="D1072" s="19"/>
      <c r="E1072" s="19"/>
      <c r="F1072" s="22"/>
      <c r="G1072" s="18"/>
      <c r="H1072"/>
      <c r="I1072" s="19"/>
      <c r="J1072"/>
      <c r="K1072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</row>
    <row r="1073" spans="4:21" x14ac:dyDescent="0.25">
      <c r="D1073" s="19"/>
      <c r="E1073" s="19"/>
      <c r="F1073" s="22"/>
      <c r="G1073" s="18"/>
      <c r="H1073"/>
      <c r="I1073" s="19"/>
      <c r="J1073"/>
      <c r="K1073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</row>
    <row r="1074" spans="4:21" x14ac:dyDescent="0.25">
      <c r="D1074" s="19"/>
      <c r="E1074" s="19"/>
      <c r="F1074" s="22"/>
      <c r="G1074" s="18"/>
      <c r="H1074"/>
      <c r="I1074" s="19"/>
      <c r="J1074"/>
      <c r="K1074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</row>
    <row r="1075" spans="4:21" x14ac:dyDescent="0.25">
      <c r="D1075" s="19"/>
      <c r="E1075" s="19"/>
      <c r="F1075" s="22"/>
      <c r="G1075" s="18"/>
      <c r="H1075"/>
      <c r="I1075" s="19"/>
      <c r="J1075"/>
      <c r="K1075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</row>
    <row r="1076" spans="4:21" x14ac:dyDescent="0.25">
      <c r="D1076" s="19"/>
      <c r="E1076" s="19"/>
      <c r="F1076" s="22"/>
      <c r="G1076" s="18"/>
      <c r="H1076"/>
      <c r="I1076" s="19"/>
      <c r="J1076"/>
      <c r="K1076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</row>
    <row r="1077" spans="4:21" x14ac:dyDescent="0.25">
      <c r="D1077" s="19"/>
      <c r="E1077" s="19"/>
      <c r="F1077" s="22"/>
      <c r="G1077" s="18"/>
      <c r="H1077"/>
      <c r="I1077" s="19"/>
      <c r="J1077"/>
      <c r="K1077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</row>
    <row r="1078" spans="4:21" x14ac:dyDescent="0.25">
      <c r="D1078" s="19"/>
      <c r="E1078" s="19"/>
      <c r="F1078" s="22"/>
      <c r="G1078" s="18"/>
      <c r="H1078"/>
      <c r="I1078" s="19"/>
      <c r="J1078"/>
      <c r="K1078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</row>
    <row r="1079" spans="4:21" x14ac:dyDescent="0.25">
      <c r="D1079" s="19"/>
      <c r="E1079" s="19"/>
      <c r="F1079" s="22"/>
      <c r="G1079" s="18"/>
      <c r="H1079"/>
      <c r="I1079" s="19"/>
      <c r="J1079"/>
      <c r="K1079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</row>
    <row r="1080" spans="4:21" x14ac:dyDescent="0.25">
      <c r="D1080" s="19"/>
      <c r="E1080" s="19"/>
      <c r="F1080" s="22"/>
      <c r="G1080" s="18"/>
      <c r="H1080"/>
      <c r="I1080" s="19"/>
      <c r="J1080"/>
      <c r="K108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</row>
    <row r="1081" spans="4:21" x14ac:dyDescent="0.25">
      <c r="D1081" s="19"/>
      <c r="E1081" s="19"/>
      <c r="F1081" s="22"/>
      <c r="G1081" s="18"/>
      <c r="H1081"/>
      <c r="I1081" s="19"/>
      <c r="J1081"/>
      <c r="K1081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</row>
    <row r="1082" spans="4:21" x14ac:dyDescent="0.25">
      <c r="D1082" s="19"/>
      <c r="E1082" s="19"/>
      <c r="F1082" s="22"/>
      <c r="G1082" s="18"/>
      <c r="H1082"/>
      <c r="I1082" s="19"/>
      <c r="J1082"/>
      <c r="K1082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</row>
    <row r="1083" spans="4:21" x14ac:dyDescent="0.25">
      <c r="D1083" s="19"/>
      <c r="E1083" s="19"/>
      <c r="F1083" s="22"/>
      <c r="G1083" s="18"/>
      <c r="H1083"/>
      <c r="I1083" s="19"/>
      <c r="J1083"/>
      <c r="K1083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</row>
    <row r="1084" spans="4:21" x14ac:dyDescent="0.25">
      <c r="D1084" s="19"/>
      <c r="E1084" s="19"/>
      <c r="F1084" s="22"/>
      <c r="G1084" s="18"/>
      <c r="H1084"/>
      <c r="I1084" s="19"/>
      <c r="J1084"/>
      <c r="K1084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</row>
    <row r="1085" spans="4:21" x14ac:dyDescent="0.25">
      <c r="D1085" s="19"/>
      <c r="E1085" s="19"/>
      <c r="F1085" s="22"/>
      <c r="G1085" s="18"/>
      <c r="H1085"/>
      <c r="I1085" s="19"/>
      <c r="J1085"/>
      <c r="K1085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</row>
    <row r="1086" spans="4:21" x14ac:dyDescent="0.25">
      <c r="D1086" s="19"/>
      <c r="E1086" s="19"/>
      <c r="F1086" s="22"/>
      <c r="G1086" s="18"/>
      <c r="H1086"/>
      <c r="I1086" s="19"/>
      <c r="J1086"/>
      <c r="K1086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</row>
    <row r="1087" spans="4:21" x14ac:dyDescent="0.25">
      <c r="D1087" s="19"/>
      <c r="E1087" s="19"/>
      <c r="F1087" s="22"/>
      <c r="G1087" s="18"/>
      <c r="H1087"/>
      <c r="I1087" s="19"/>
      <c r="J1087"/>
      <c r="K1087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</row>
    <row r="1088" spans="4:21" x14ac:dyDescent="0.25">
      <c r="D1088" s="19"/>
      <c r="E1088" s="19"/>
      <c r="F1088" s="22"/>
      <c r="G1088" s="18"/>
      <c r="H1088"/>
      <c r="I1088" s="19"/>
      <c r="J1088"/>
      <c r="K1088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</row>
    <row r="1089" spans="4:21" x14ac:dyDescent="0.25">
      <c r="D1089" s="19"/>
      <c r="E1089" s="19"/>
      <c r="F1089" s="22"/>
      <c r="G1089" s="18"/>
      <c r="H1089"/>
      <c r="I1089" s="19"/>
      <c r="J1089"/>
      <c r="K1089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</row>
    <row r="1090" spans="4:21" x14ac:dyDescent="0.25">
      <c r="D1090" s="19"/>
      <c r="E1090" s="19"/>
      <c r="F1090" s="22"/>
      <c r="G1090" s="18"/>
      <c r="H1090"/>
      <c r="I1090" s="19"/>
      <c r="J1090"/>
      <c r="K109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</row>
    <row r="1091" spans="4:21" x14ac:dyDescent="0.25">
      <c r="D1091" s="19"/>
      <c r="E1091" s="19"/>
      <c r="F1091" s="22"/>
      <c r="G1091" s="18"/>
      <c r="H1091"/>
      <c r="I1091" s="19"/>
      <c r="J1091"/>
      <c r="K1091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</row>
    <row r="1092" spans="4:21" x14ac:dyDescent="0.25">
      <c r="D1092" s="19"/>
      <c r="E1092" s="19"/>
      <c r="F1092" s="22"/>
      <c r="G1092" s="18"/>
      <c r="H1092"/>
      <c r="I1092" s="19"/>
      <c r="J1092"/>
      <c r="K1092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</row>
    <row r="1093" spans="4:21" x14ac:dyDescent="0.25">
      <c r="D1093" s="19"/>
      <c r="E1093" s="19"/>
      <c r="F1093" s="22"/>
      <c r="G1093" s="18"/>
      <c r="H1093"/>
      <c r="I1093" s="19"/>
      <c r="J1093"/>
      <c r="K1093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</row>
    <row r="1094" spans="4:21" x14ac:dyDescent="0.25">
      <c r="D1094" s="19"/>
      <c r="E1094" s="19"/>
      <c r="F1094" s="22"/>
      <c r="G1094" s="18"/>
      <c r="H1094"/>
      <c r="I1094" s="19"/>
      <c r="J1094"/>
      <c r="K1094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</row>
    <row r="1095" spans="4:21" x14ac:dyDescent="0.25">
      <c r="D1095" s="19"/>
      <c r="E1095" s="19"/>
      <c r="F1095" s="22"/>
      <c r="G1095" s="18"/>
      <c r="H1095"/>
      <c r="I1095" s="19"/>
      <c r="J1095"/>
      <c r="K1095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</row>
    <row r="1096" spans="4:21" x14ac:dyDescent="0.25">
      <c r="D1096" s="19"/>
      <c r="E1096" s="19"/>
      <c r="F1096" s="22"/>
      <c r="G1096" s="18"/>
      <c r="H1096"/>
      <c r="I1096" s="19"/>
      <c r="J1096"/>
      <c r="K1096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</row>
    <row r="1097" spans="4:21" x14ac:dyDescent="0.25">
      <c r="D1097" s="19"/>
      <c r="E1097" s="19"/>
      <c r="F1097" s="22"/>
      <c r="G1097" s="18"/>
      <c r="H1097"/>
      <c r="I1097" s="19"/>
      <c r="J1097"/>
      <c r="K1097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</row>
    <row r="1098" spans="4:21" x14ac:dyDescent="0.25">
      <c r="D1098" s="19"/>
      <c r="E1098" s="19"/>
      <c r="F1098" s="22"/>
      <c r="G1098" s="18"/>
      <c r="H1098"/>
      <c r="I1098" s="19"/>
      <c r="J1098"/>
      <c r="K1098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</row>
    <row r="1099" spans="4:21" x14ac:dyDescent="0.25">
      <c r="D1099" s="19"/>
      <c r="E1099" s="19"/>
      <c r="F1099" s="22"/>
      <c r="G1099" s="18"/>
      <c r="H1099"/>
      <c r="I1099" s="19"/>
      <c r="J1099"/>
      <c r="K1099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</row>
    <row r="1100" spans="4:21" x14ac:dyDescent="0.25">
      <c r="D1100" s="19"/>
      <c r="E1100" s="19"/>
      <c r="F1100" s="22"/>
      <c r="G1100" s="18"/>
      <c r="H1100"/>
      <c r="I1100" s="19"/>
      <c r="J1100"/>
      <c r="K110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</row>
    <row r="1101" spans="4:21" x14ac:dyDescent="0.25">
      <c r="D1101" s="19"/>
      <c r="E1101" s="19"/>
      <c r="F1101" s="22"/>
      <c r="G1101" s="18"/>
      <c r="H1101"/>
      <c r="I1101" s="19"/>
      <c r="J1101"/>
      <c r="K1101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</row>
    <row r="1102" spans="4:21" x14ac:dyDescent="0.25">
      <c r="D1102" s="19"/>
      <c r="E1102" s="19"/>
      <c r="F1102" s="22"/>
      <c r="G1102" s="18"/>
      <c r="H1102"/>
      <c r="I1102" s="19"/>
      <c r="J1102"/>
      <c r="K1102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</row>
    <row r="1103" spans="4:21" x14ac:dyDescent="0.25">
      <c r="D1103" s="19"/>
      <c r="E1103" s="19"/>
      <c r="F1103" s="22"/>
      <c r="G1103" s="18"/>
      <c r="H1103"/>
      <c r="I1103" s="19"/>
      <c r="J1103"/>
      <c r="K1103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</row>
    <row r="1104" spans="4:21" x14ac:dyDescent="0.25">
      <c r="D1104" s="19"/>
      <c r="E1104" s="19"/>
      <c r="F1104" s="22"/>
      <c r="G1104" s="18"/>
      <c r="H1104"/>
      <c r="I1104" s="19"/>
      <c r="J1104"/>
      <c r="K1104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</row>
    <row r="1105" spans="4:21" x14ac:dyDescent="0.25">
      <c r="D1105" s="19"/>
      <c r="E1105" s="19"/>
      <c r="F1105" s="22"/>
      <c r="G1105" s="18"/>
      <c r="H1105"/>
      <c r="I1105" s="19"/>
      <c r="J1105"/>
      <c r="K1105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</row>
    <row r="1106" spans="4:21" x14ac:dyDescent="0.25">
      <c r="D1106" s="19"/>
      <c r="E1106" s="19"/>
      <c r="F1106" s="22"/>
      <c r="G1106" s="18"/>
      <c r="H1106"/>
      <c r="I1106" s="19"/>
      <c r="J1106"/>
      <c r="K1106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</row>
    <row r="1107" spans="4:21" x14ac:dyDescent="0.25">
      <c r="D1107" s="19"/>
      <c r="E1107" s="19"/>
      <c r="F1107" s="22"/>
      <c r="G1107" s="18"/>
      <c r="H1107"/>
      <c r="I1107" s="19"/>
      <c r="J1107"/>
      <c r="K1107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</row>
    <row r="1108" spans="4:21" x14ac:dyDescent="0.25">
      <c r="D1108" s="19"/>
      <c r="E1108" s="19"/>
      <c r="F1108" s="22"/>
      <c r="G1108" s="18"/>
      <c r="H1108"/>
      <c r="I1108" s="19"/>
      <c r="J1108"/>
      <c r="K1108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</row>
    <row r="1109" spans="4:21" x14ac:dyDescent="0.25">
      <c r="D1109" s="19"/>
      <c r="E1109" s="19"/>
      <c r="F1109" s="22"/>
      <c r="G1109" s="18"/>
      <c r="H1109"/>
      <c r="I1109" s="19"/>
      <c r="J1109"/>
      <c r="K1109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</row>
    <row r="1110" spans="4:21" x14ac:dyDescent="0.25">
      <c r="D1110" s="19"/>
      <c r="E1110" s="19"/>
      <c r="F1110" s="22"/>
      <c r="G1110" s="18"/>
      <c r="H1110"/>
      <c r="I1110" s="19"/>
      <c r="J1110"/>
      <c r="K111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</row>
    <row r="1111" spans="4:21" x14ac:dyDescent="0.25">
      <c r="D1111" s="19"/>
      <c r="E1111" s="19"/>
      <c r="F1111" s="22"/>
      <c r="G1111" s="18"/>
      <c r="H1111"/>
      <c r="I1111" s="19"/>
      <c r="J1111"/>
      <c r="K1111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</row>
    <row r="1112" spans="4:21" x14ac:dyDescent="0.25">
      <c r="D1112" s="19"/>
      <c r="E1112" s="19"/>
      <c r="F1112" s="22"/>
      <c r="G1112" s="18"/>
      <c r="H1112"/>
      <c r="I1112" s="19"/>
      <c r="J1112"/>
      <c r="K1112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</row>
    <row r="1113" spans="4:21" x14ac:dyDescent="0.25">
      <c r="D1113" s="19"/>
      <c r="E1113" s="19"/>
      <c r="F1113" s="22"/>
      <c r="G1113" s="18"/>
      <c r="H1113"/>
      <c r="I1113" s="19"/>
      <c r="J1113"/>
      <c r="K1113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</row>
    <row r="1114" spans="4:21" x14ac:dyDescent="0.25">
      <c r="D1114" s="19"/>
      <c r="E1114" s="19"/>
      <c r="F1114" s="22"/>
      <c r="G1114" s="18"/>
      <c r="H1114"/>
      <c r="I1114" s="19"/>
      <c r="J1114"/>
      <c r="K1114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</row>
    <row r="1115" spans="4:21" x14ac:dyDescent="0.25">
      <c r="D1115" s="19"/>
      <c r="E1115" s="19"/>
      <c r="F1115" s="22"/>
      <c r="G1115" s="18"/>
      <c r="H1115"/>
      <c r="I1115" s="19"/>
      <c r="J1115"/>
      <c r="K1115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</row>
    <row r="1116" spans="4:21" x14ac:dyDescent="0.25">
      <c r="D1116" s="19"/>
      <c r="E1116" s="19"/>
      <c r="F1116" s="22"/>
      <c r="G1116" s="18"/>
      <c r="H1116"/>
      <c r="I1116" s="19"/>
      <c r="J1116"/>
      <c r="K1116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</row>
    <row r="1117" spans="4:21" x14ac:dyDescent="0.25">
      <c r="D1117" s="19"/>
      <c r="E1117" s="19"/>
      <c r="F1117" s="22"/>
      <c r="G1117" s="18"/>
      <c r="H1117"/>
      <c r="I1117" s="19"/>
      <c r="J1117"/>
      <c r="K1117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</row>
    <row r="1118" spans="4:21" x14ac:dyDescent="0.25">
      <c r="D1118" s="19"/>
      <c r="E1118" s="19"/>
      <c r="F1118" s="22"/>
      <c r="G1118" s="18"/>
      <c r="H1118"/>
      <c r="I1118" s="19"/>
      <c r="J1118"/>
      <c r="K1118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</row>
    <row r="1119" spans="4:21" x14ac:dyDescent="0.25">
      <c r="D1119" s="19"/>
      <c r="E1119" s="19"/>
      <c r="F1119" s="22"/>
      <c r="G1119" s="18"/>
      <c r="H1119"/>
      <c r="I1119" s="19"/>
      <c r="J1119"/>
      <c r="K1119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</row>
    <row r="1120" spans="4:21" x14ac:dyDescent="0.25">
      <c r="D1120" s="19"/>
      <c r="E1120" s="19"/>
      <c r="F1120" s="22"/>
      <c r="G1120" s="18"/>
      <c r="H1120"/>
      <c r="I1120" s="19"/>
      <c r="J1120"/>
      <c r="K11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</row>
    <row r="1121" spans="4:21" x14ac:dyDescent="0.25">
      <c r="D1121" s="19"/>
      <c r="E1121" s="19"/>
      <c r="F1121" s="22"/>
      <c r="G1121" s="18"/>
      <c r="H1121"/>
      <c r="I1121" s="19"/>
      <c r="J1121"/>
      <c r="K1121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</row>
    <row r="1122" spans="4:21" x14ac:dyDescent="0.25">
      <c r="D1122" s="19"/>
      <c r="E1122" s="19"/>
      <c r="F1122" s="22"/>
      <c r="G1122" s="18"/>
      <c r="H1122"/>
      <c r="I1122" s="19"/>
      <c r="J1122"/>
      <c r="K1122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</row>
    <row r="1123" spans="4:21" x14ac:dyDescent="0.25">
      <c r="D1123" s="19"/>
      <c r="E1123" s="19"/>
      <c r="F1123" s="22"/>
      <c r="G1123" s="18"/>
      <c r="H1123"/>
      <c r="I1123" s="19"/>
      <c r="J1123"/>
      <c r="K1123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</row>
    <row r="1124" spans="4:21" x14ac:dyDescent="0.25">
      <c r="D1124" s="19"/>
      <c r="E1124" s="19"/>
      <c r="F1124" s="22"/>
      <c r="G1124" s="18"/>
      <c r="H1124"/>
      <c r="I1124" s="19"/>
      <c r="J1124"/>
      <c r="K1124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</row>
    <row r="1125" spans="4:21" x14ac:dyDescent="0.25">
      <c r="D1125" s="19"/>
      <c r="E1125" s="19"/>
      <c r="F1125" s="22"/>
      <c r="G1125" s="18"/>
      <c r="H1125"/>
      <c r="I1125" s="19"/>
      <c r="J1125"/>
      <c r="K1125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</row>
    <row r="1126" spans="4:21" x14ac:dyDescent="0.25">
      <c r="D1126" s="19"/>
      <c r="E1126" s="19"/>
      <c r="F1126" s="22"/>
      <c r="G1126" s="18"/>
      <c r="H1126"/>
      <c r="I1126" s="19"/>
      <c r="J1126"/>
      <c r="K1126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</row>
    <row r="1127" spans="4:21" x14ac:dyDescent="0.25">
      <c r="D1127" s="19"/>
      <c r="E1127" s="19"/>
      <c r="F1127" s="22"/>
      <c r="G1127" s="18"/>
      <c r="H1127"/>
      <c r="I1127" s="19"/>
      <c r="J1127"/>
      <c r="K1127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</row>
    <row r="1128" spans="4:21" x14ac:dyDescent="0.25">
      <c r="D1128" s="19"/>
      <c r="E1128" s="19"/>
      <c r="F1128" s="22"/>
      <c r="G1128" s="18"/>
      <c r="H1128"/>
      <c r="I1128" s="19"/>
      <c r="J1128"/>
      <c r="K1128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</row>
    <row r="1129" spans="4:21" x14ac:dyDescent="0.25">
      <c r="D1129" s="19"/>
      <c r="E1129" s="19"/>
      <c r="F1129" s="22"/>
      <c r="G1129" s="18"/>
      <c r="H1129"/>
      <c r="I1129" s="19"/>
      <c r="J1129"/>
      <c r="K1129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</row>
    <row r="1130" spans="4:21" x14ac:dyDescent="0.25">
      <c r="D1130" s="19"/>
      <c r="E1130" s="19"/>
      <c r="F1130" s="22"/>
      <c r="G1130" s="18"/>
      <c r="H1130"/>
      <c r="I1130" s="19"/>
      <c r="J1130"/>
      <c r="K113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</row>
    <row r="1131" spans="4:21" x14ac:dyDescent="0.25">
      <c r="D1131" s="19"/>
      <c r="E1131" s="19"/>
      <c r="F1131" s="22"/>
      <c r="G1131" s="18"/>
      <c r="H1131"/>
      <c r="I1131" s="19"/>
      <c r="J1131"/>
      <c r="K1131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</row>
    <row r="1132" spans="4:21" x14ac:dyDescent="0.25">
      <c r="D1132" s="19"/>
      <c r="E1132" s="19"/>
      <c r="F1132" s="22"/>
      <c r="G1132" s="18"/>
      <c r="H1132"/>
      <c r="I1132" s="19"/>
      <c r="J1132"/>
      <c r="K1132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</row>
    <row r="1133" spans="4:21" x14ac:dyDescent="0.25">
      <c r="D1133" s="19"/>
      <c r="E1133" s="19"/>
      <c r="F1133" s="22"/>
      <c r="G1133" s="18"/>
      <c r="H1133"/>
      <c r="I1133" s="19"/>
      <c r="J1133"/>
      <c r="K1133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</row>
    <row r="1134" spans="4:21" x14ac:dyDescent="0.25">
      <c r="D1134" s="19"/>
      <c r="E1134" s="19"/>
      <c r="F1134" s="22"/>
      <c r="G1134" s="18"/>
      <c r="H1134"/>
      <c r="I1134" s="19"/>
      <c r="J1134"/>
      <c r="K1134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</row>
    <row r="1135" spans="4:21" x14ac:dyDescent="0.25">
      <c r="D1135" s="19"/>
      <c r="E1135" s="19"/>
      <c r="F1135" s="22"/>
      <c r="G1135" s="18"/>
      <c r="H1135"/>
      <c r="I1135" s="19"/>
      <c r="J1135"/>
      <c r="K1135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</row>
    <row r="1136" spans="4:21" x14ac:dyDescent="0.25">
      <c r="D1136" s="19"/>
      <c r="E1136" s="19"/>
      <c r="F1136" s="22"/>
      <c r="G1136" s="18"/>
      <c r="H1136"/>
      <c r="I1136" s="19"/>
      <c r="J1136"/>
      <c r="K1136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</row>
    <row r="1137" spans="4:21" x14ac:dyDescent="0.25">
      <c r="D1137" s="19"/>
      <c r="E1137" s="19"/>
      <c r="F1137" s="22"/>
      <c r="G1137" s="18"/>
      <c r="H1137"/>
      <c r="I1137" s="19"/>
      <c r="J1137"/>
      <c r="K1137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</row>
    <row r="1138" spans="4:21" x14ac:dyDescent="0.25">
      <c r="D1138" s="19"/>
      <c r="E1138" s="19"/>
      <c r="F1138" s="22"/>
      <c r="G1138" s="18"/>
      <c r="H1138"/>
      <c r="I1138" s="19"/>
      <c r="J1138"/>
      <c r="K1138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</row>
    <row r="1139" spans="4:21" x14ac:dyDescent="0.25">
      <c r="D1139" s="19"/>
      <c r="E1139" s="19"/>
      <c r="F1139" s="22"/>
      <c r="G1139" s="18"/>
      <c r="H1139"/>
      <c r="I1139" s="19"/>
      <c r="J1139"/>
      <c r="K1139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</row>
    <row r="1140" spans="4:21" x14ac:dyDescent="0.25">
      <c r="D1140" s="19"/>
      <c r="E1140" s="19"/>
      <c r="F1140" s="22"/>
      <c r="G1140" s="18"/>
      <c r="H1140"/>
      <c r="I1140" s="19"/>
      <c r="J1140"/>
      <c r="K114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</row>
    <row r="1141" spans="4:21" x14ac:dyDescent="0.25">
      <c r="D1141" s="19"/>
      <c r="E1141" s="19"/>
    </row>
  </sheetData>
  <autoFilter ref="A1:U358" xr:uid="{00000000-0009-0000-0000-000000000000}"/>
  <sortState xmlns:xlrd2="http://schemas.microsoft.com/office/spreadsheetml/2017/richdata2" ref="A2:AL1240">
    <sortCondition ref="B2:B1240"/>
  </sortState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>
    <oddFooter>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AR5_KOSTNADSFORDELING</vt:lpstr>
      <vt:lpstr>Ark1</vt:lpstr>
      <vt:lpstr>AR5_KOSTNADSFORDELING!Utskriftsområde</vt:lpstr>
      <vt:lpstr>AR5_KOSTNADSFORDELING!Utskriftstitler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Tove Vaaje-Kolstad</dc:creator>
  <cp:lastModifiedBy>Tove Vaaje-Kolstad</cp:lastModifiedBy>
  <cp:lastPrinted>2011-05-02T12:45:16Z</cp:lastPrinted>
  <dcterms:created xsi:type="dcterms:W3CDTF">2009-10-23T12:56:31Z</dcterms:created>
  <dcterms:modified xsi:type="dcterms:W3CDTF">2024-02-21T07:36:24Z</dcterms:modified>
</cp:coreProperties>
</file>