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.nibio.no\Prosjekt\Aktive\DKS\4545\420300_Geodatasamarbeid\Geovekst\AR5 kostnadsfordeling\"/>
    </mc:Choice>
  </mc:AlternateContent>
  <xr:revisionPtr revIDLastSave="0" documentId="13_ncr:1_{33E9FBBB-5D8C-470E-A55D-A993ED0CF376}" xr6:coauthVersionLast="47" xr6:coauthVersionMax="47" xr10:uidLastSave="{00000000-0000-0000-0000-000000000000}"/>
  <bookViews>
    <workbookView xWindow="-120" yWindow="-120" windowWidth="29040" windowHeight="15720" tabRatio="885" xr2:uid="{00000000-000D-0000-FFFF-FFFF00000000}"/>
  </bookViews>
  <sheets>
    <sheet name="AR5_KOSTNADSFORDELING" sheetId="14" r:id="rId1"/>
  </sheets>
  <definedNames>
    <definedName name="_xlnm._FilterDatabase" localSheetId="0" hidden="1">AR5_KOSTNADSFORDELING!$A$1:$U$358</definedName>
    <definedName name="_xlnm.Print_Area" localSheetId="0">AR5_KOSTNADSFORDELING!$A$1:$U$358</definedName>
    <definedName name="_xlnm.Print_Titles" localSheetId="0">AR5_KOSTNADSFORDELING!$1:$1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57" i="14" l="1"/>
  <c r="J356" i="14"/>
  <c r="J355" i="14"/>
  <c r="J354" i="14"/>
  <c r="J353" i="14"/>
  <c r="J352" i="14"/>
  <c r="J351" i="14"/>
  <c r="J350" i="14"/>
  <c r="J349" i="14"/>
  <c r="J348" i="14"/>
  <c r="J347" i="14"/>
  <c r="J346" i="14"/>
  <c r="J345" i="14"/>
  <c r="J344" i="14"/>
  <c r="J343" i="14"/>
  <c r="J342" i="14"/>
  <c r="J341" i="14"/>
  <c r="J340" i="14"/>
  <c r="J339" i="14"/>
  <c r="J338" i="14"/>
  <c r="J337" i="14"/>
  <c r="J336" i="14"/>
  <c r="J335" i="14"/>
  <c r="J334" i="14"/>
  <c r="J333" i="14"/>
  <c r="J332" i="14"/>
  <c r="J331" i="14"/>
  <c r="J330" i="14"/>
  <c r="J329" i="14"/>
  <c r="J328" i="14"/>
  <c r="J327" i="14"/>
  <c r="J326" i="14"/>
  <c r="J325" i="14"/>
  <c r="J324" i="14"/>
  <c r="J323" i="14"/>
  <c r="J322" i="14"/>
  <c r="J321" i="14"/>
  <c r="J320" i="14"/>
  <c r="J319" i="14"/>
  <c r="J318" i="14"/>
  <c r="J317" i="14"/>
  <c r="J316" i="14"/>
  <c r="J315" i="14"/>
  <c r="J314" i="14"/>
  <c r="J313" i="14"/>
  <c r="J312" i="14"/>
  <c r="J311" i="14"/>
  <c r="J310" i="14"/>
  <c r="J309" i="14"/>
  <c r="J308" i="14"/>
  <c r="J307" i="14"/>
  <c r="J306" i="14"/>
  <c r="J305" i="14"/>
  <c r="J304" i="14"/>
  <c r="J303" i="14"/>
  <c r="J302" i="14"/>
  <c r="J301" i="14"/>
  <c r="J300" i="14"/>
  <c r="J299" i="14"/>
  <c r="J298" i="14"/>
  <c r="J297" i="14"/>
  <c r="J296" i="14"/>
  <c r="J295" i="14"/>
  <c r="J294" i="14"/>
  <c r="J293" i="14"/>
  <c r="J292" i="14"/>
  <c r="J291" i="14"/>
  <c r="J290" i="14"/>
  <c r="J289" i="14"/>
  <c r="J288" i="14"/>
  <c r="J287" i="14"/>
  <c r="J286" i="14"/>
  <c r="J285" i="14"/>
  <c r="J284" i="14"/>
  <c r="J283" i="14"/>
  <c r="J282" i="14"/>
  <c r="J281" i="14"/>
  <c r="J280" i="14"/>
  <c r="J279" i="14"/>
  <c r="J278" i="14"/>
  <c r="J277" i="14"/>
  <c r="J276" i="14"/>
  <c r="J275" i="14"/>
  <c r="J274" i="14"/>
  <c r="J273" i="14"/>
  <c r="J272" i="14"/>
  <c r="J271" i="14"/>
  <c r="J270" i="14"/>
  <c r="J269" i="14"/>
  <c r="J268" i="14"/>
  <c r="J267" i="14"/>
  <c r="J266" i="14"/>
  <c r="J265" i="14"/>
  <c r="J264" i="14"/>
  <c r="J263" i="14"/>
  <c r="J262" i="14"/>
  <c r="J261" i="14"/>
  <c r="J260" i="14"/>
  <c r="J259" i="14"/>
  <c r="J258" i="14"/>
  <c r="J257" i="14"/>
  <c r="J256" i="14"/>
  <c r="J255" i="14"/>
  <c r="J254" i="14"/>
  <c r="J253" i="14"/>
  <c r="J252" i="14"/>
  <c r="J251" i="14"/>
  <c r="J250" i="14"/>
  <c r="J249" i="14"/>
  <c r="J248" i="14"/>
  <c r="J247" i="14"/>
  <c r="J246" i="14"/>
  <c r="J245" i="14"/>
  <c r="J244" i="14"/>
  <c r="J243" i="14"/>
  <c r="J242" i="14"/>
  <c r="J241" i="14"/>
  <c r="J240" i="14"/>
  <c r="J239" i="14"/>
  <c r="J238" i="14"/>
  <c r="J237" i="14"/>
  <c r="J236" i="14"/>
  <c r="J235" i="14"/>
  <c r="J234" i="14"/>
  <c r="J233" i="14"/>
  <c r="J232" i="14"/>
  <c r="J231" i="14"/>
  <c r="J230" i="14"/>
  <c r="J229" i="14"/>
  <c r="J228" i="14"/>
  <c r="J227" i="14"/>
  <c r="J226" i="14"/>
  <c r="J225" i="14"/>
  <c r="J224" i="14"/>
  <c r="J223" i="14"/>
  <c r="J222" i="14"/>
  <c r="J221" i="14"/>
  <c r="J220" i="14"/>
  <c r="J219" i="14"/>
  <c r="J218" i="14"/>
  <c r="J217" i="14"/>
  <c r="J216" i="14"/>
  <c r="J215" i="14"/>
  <c r="J214" i="14"/>
  <c r="J213" i="14"/>
  <c r="J212" i="14"/>
  <c r="J211" i="14"/>
  <c r="J210" i="14"/>
  <c r="J209" i="14"/>
  <c r="J208" i="14"/>
  <c r="J207" i="14"/>
  <c r="J206" i="14"/>
  <c r="J205" i="14"/>
  <c r="J204" i="14"/>
  <c r="J203" i="14"/>
  <c r="J202" i="14"/>
  <c r="J201" i="14"/>
  <c r="J200" i="14"/>
  <c r="J199" i="14"/>
  <c r="J198" i="14"/>
  <c r="J197" i="14"/>
  <c r="J196" i="14"/>
  <c r="J195" i="14"/>
  <c r="J194" i="14"/>
  <c r="J193" i="14"/>
  <c r="J192" i="14"/>
  <c r="J191" i="14"/>
  <c r="J190" i="14"/>
  <c r="J189" i="14"/>
  <c r="J188" i="14"/>
  <c r="J187" i="14"/>
  <c r="J186" i="14"/>
  <c r="J185" i="14"/>
  <c r="J184" i="14"/>
  <c r="J183" i="14"/>
  <c r="J182" i="14"/>
  <c r="J181" i="14"/>
  <c r="J180" i="14"/>
  <c r="J179" i="14"/>
  <c r="J178" i="14"/>
  <c r="J177" i="14"/>
  <c r="J176" i="14"/>
  <c r="J175" i="14"/>
  <c r="J174" i="14"/>
  <c r="J173" i="14"/>
  <c r="J172" i="14"/>
  <c r="J171" i="14"/>
  <c r="J170" i="14"/>
  <c r="J169" i="14"/>
  <c r="J168" i="14"/>
  <c r="J167" i="14"/>
  <c r="J166" i="14"/>
  <c r="J165" i="14"/>
  <c r="J164" i="14"/>
  <c r="J163" i="14"/>
  <c r="J162" i="14"/>
  <c r="J161" i="14"/>
  <c r="J160" i="14"/>
  <c r="J159" i="14"/>
  <c r="J158" i="14"/>
  <c r="J157" i="14"/>
  <c r="J156" i="14"/>
  <c r="J155" i="14"/>
  <c r="J154" i="14"/>
  <c r="J153" i="14"/>
  <c r="J152" i="14"/>
  <c r="J151" i="14"/>
  <c r="J150" i="14"/>
  <c r="J149" i="14"/>
  <c r="J148" i="14"/>
  <c r="J147" i="14"/>
  <c r="J146" i="14"/>
  <c r="J145" i="14"/>
  <c r="J144" i="14"/>
  <c r="J143" i="14"/>
  <c r="J142" i="14"/>
  <c r="J141" i="14"/>
  <c r="J140" i="14"/>
  <c r="J139" i="14"/>
  <c r="J138" i="14"/>
  <c r="J137" i="14"/>
  <c r="J136" i="14"/>
  <c r="J135" i="14"/>
  <c r="J134" i="14"/>
  <c r="J133" i="14"/>
  <c r="J132" i="14"/>
  <c r="J131" i="14"/>
  <c r="J130" i="14"/>
  <c r="J129" i="14"/>
  <c r="J128" i="14"/>
  <c r="J127" i="14"/>
  <c r="J126" i="14"/>
  <c r="J125" i="14"/>
  <c r="J124" i="14"/>
  <c r="J123" i="14"/>
  <c r="J122" i="14"/>
  <c r="J121" i="14"/>
  <c r="J120" i="14"/>
  <c r="J119" i="14"/>
  <c r="J118" i="14"/>
  <c r="J117" i="14"/>
  <c r="J116" i="14"/>
  <c r="J115" i="14"/>
  <c r="J114" i="14"/>
  <c r="J113" i="14"/>
  <c r="J112" i="14"/>
  <c r="J111" i="14"/>
  <c r="J110" i="14"/>
  <c r="J109" i="14"/>
  <c r="J108" i="14"/>
  <c r="J107" i="14"/>
  <c r="J106" i="14"/>
  <c r="J105" i="14"/>
  <c r="J104" i="14"/>
  <c r="J103" i="14"/>
  <c r="J102" i="14"/>
  <c r="J101" i="14"/>
  <c r="J100" i="14"/>
  <c r="J99" i="14"/>
  <c r="J98" i="14"/>
  <c r="J97" i="14"/>
  <c r="J96" i="14"/>
  <c r="J95" i="14"/>
  <c r="J94" i="14"/>
  <c r="J93" i="14"/>
  <c r="J92" i="14"/>
  <c r="J91" i="14"/>
  <c r="J90" i="14"/>
  <c r="J89" i="14"/>
  <c r="J88" i="14"/>
  <c r="J87" i="14"/>
  <c r="J86" i="14"/>
  <c r="J85" i="14"/>
  <c r="J84" i="14"/>
  <c r="J83" i="14"/>
  <c r="J82" i="14"/>
  <c r="J81" i="14"/>
  <c r="J80" i="14"/>
  <c r="J79" i="14"/>
  <c r="J78" i="14"/>
  <c r="J77" i="14"/>
  <c r="J76" i="14"/>
  <c r="J75" i="14"/>
  <c r="J74" i="14"/>
  <c r="J73" i="14"/>
  <c r="J72" i="14"/>
  <c r="J71" i="14"/>
  <c r="J70" i="14"/>
  <c r="J69" i="14"/>
  <c r="J68" i="14"/>
  <c r="J67" i="14"/>
  <c r="J66" i="14"/>
  <c r="J65" i="14"/>
  <c r="J64" i="14"/>
  <c r="J63" i="14"/>
  <c r="J62" i="14"/>
  <c r="J61" i="14"/>
  <c r="J60" i="14"/>
  <c r="J59" i="14"/>
  <c r="J58" i="14"/>
  <c r="J57" i="14"/>
  <c r="J56" i="14"/>
  <c r="J55" i="14"/>
  <c r="J54" i="14"/>
  <c r="J53" i="14"/>
  <c r="J52" i="14"/>
  <c r="J51" i="14"/>
  <c r="J50" i="14"/>
  <c r="J49" i="14"/>
  <c r="J48" i="14"/>
  <c r="J47" i="14"/>
  <c r="J46" i="14"/>
  <c r="J45" i="14"/>
  <c r="J44" i="14"/>
  <c r="J43" i="14"/>
  <c r="J42" i="14"/>
  <c r="J41" i="14"/>
  <c r="J40" i="14"/>
  <c r="J39" i="14"/>
  <c r="J38" i="14"/>
  <c r="J37" i="14"/>
  <c r="J36" i="14"/>
  <c r="J35" i="14"/>
  <c r="J34" i="14"/>
  <c r="J33" i="14"/>
  <c r="J32" i="14"/>
  <c r="J31" i="14"/>
  <c r="J30" i="14"/>
  <c r="J29" i="14"/>
  <c r="J28" i="14"/>
  <c r="J27" i="14"/>
  <c r="J26" i="14"/>
  <c r="J25" i="14"/>
  <c r="J24" i="14"/>
  <c r="J23" i="14"/>
  <c r="J22" i="14"/>
  <c r="J21" i="14"/>
  <c r="J20" i="14"/>
  <c r="J19" i="14"/>
  <c r="J18" i="14"/>
  <c r="J17" i="14"/>
  <c r="J16" i="14"/>
  <c r="J15" i="14"/>
  <c r="J14" i="14"/>
  <c r="J13" i="14"/>
  <c r="J12" i="14"/>
  <c r="J11" i="14"/>
  <c r="J10" i="14"/>
  <c r="J9" i="14"/>
  <c r="J8" i="14"/>
  <c r="J7" i="14"/>
  <c r="J6" i="14"/>
  <c r="J5" i="14"/>
  <c r="J4" i="14"/>
  <c r="J3" i="14"/>
  <c r="J2" i="14"/>
  <c r="G2" i="14"/>
  <c r="H2" i="14"/>
  <c r="G3" i="14"/>
  <c r="H3" i="14"/>
  <c r="I3" i="14" s="1"/>
  <c r="K3" i="14" s="1"/>
  <c r="G4" i="14"/>
  <c r="H4" i="14"/>
  <c r="I4" i="14"/>
  <c r="K4" i="14" s="1"/>
  <c r="G5" i="14"/>
  <c r="H5" i="14"/>
  <c r="G6" i="14"/>
  <c r="H6" i="14"/>
  <c r="G7" i="14"/>
  <c r="H7" i="14"/>
  <c r="G8" i="14"/>
  <c r="I8" i="14" s="1"/>
  <c r="K8" i="14" s="1"/>
  <c r="H8" i="14"/>
  <c r="G9" i="14"/>
  <c r="I9" i="14" s="1"/>
  <c r="K9" i="14" s="1"/>
  <c r="H9" i="14"/>
  <c r="G10" i="14"/>
  <c r="H10" i="14"/>
  <c r="G11" i="14"/>
  <c r="H11" i="14"/>
  <c r="I11" i="14"/>
  <c r="K11" i="14" s="1"/>
  <c r="G12" i="14"/>
  <c r="H12" i="14"/>
  <c r="G13" i="14"/>
  <c r="H13" i="14"/>
  <c r="I13" i="14" s="1"/>
  <c r="K13" i="14" s="1"/>
  <c r="U13" i="14" s="1"/>
  <c r="G14" i="14"/>
  <c r="H14" i="14"/>
  <c r="G15" i="14"/>
  <c r="H15" i="14"/>
  <c r="G16" i="14"/>
  <c r="H16" i="14"/>
  <c r="G17" i="14"/>
  <c r="I17" i="14" s="1"/>
  <c r="K17" i="14" s="1"/>
  <c r="H17" i="14"/>
  <c r="G18" i="14"/>
  <c r="H18" i="14"/>
  <c r="G19" i="14"/>
  <c r="I19" i="14" s="1"/>
  <c r="K19" i="14" s="1"/>
  <c r="H19" i="14"/>
  <c r="G20" i="14"/>
  <c r="H20" i="14"/>
  <c r="G21" i="14"/>
  <c r="H21" i="14"/>
  <c r="G22" i="14"/>
  <c r="H22" i="14"/>
  <c r="G23" i="14"/>
  <c r="H23" i="14"/>
  <c r="G24" i="14"/>
  <c r="H24" i="14"/>
  <c r="G25" i="14"/>
  <c r="H25" i="14"/>
  <c r="G26" i="14"/>
  <c r="I26" i="14" s="1"/>
  <c r="K26" i="14" s="1"/>
  <c r="H26" i="14"/>
  <c r="G27" i="14"/>
  <c r="H27" i="14"/>
  <c r="I27" i="14" s="1"/>
  <c r="K27" i="14" s="1"/>
  <c r="G28" i="14"/>
  <c r="H28" i="14"/>
  <c r="G29" i="14"/>
  <c r="H29" i="14"/>
  <c r="G30" i="14"/>
  <c r="H30" i="14"/>
  <c r="I30" i="14" s="1"/>
  <c r="K30" i="14" s="1"/>
  <c r="T30" i="14" s="1"/>
  <c r="G31" i="14"/>
  <c r="H31" i="14"/>
  <c r="G32" i="14"/>
  <c r="H32" i="14"/>
  <c r="G33" i="14"/>
  <c r="H33" i="14"/>
  <c r="I33" i="14"/>
  <c r="K33" i="14" s="1"/>
  <c r="U33" i="14" s="1"/>
  <c r="P33" i="14" s="1"/>
  <c r="T33" i="14"/>
  <c r="G34" i="14"/>
  <c r="H34" i="14"/>
  <c r="G35" i="14"/>
  <c r="H35" i="14"/>
  <c r="G36" i="14"/>
  <c r="H36" i="14"/>
  <c r="G37" i="14"/>
  <c r="H37" i="14"/>
  <c r="I37" i="14"/>
  <c r="K37" i="14" s="1"/>
  <c r="G38" i="14"/>
  <c r="H38" i="14"/>
  <c r="G39" i="14"/>
  <c r="H39" i="14"/>
  <c r="G40" i="14"/>
  <c r="H40" i="14"/>
  <c r="I40" i="14" s="1"/>
  <c r="K40" i="14" s="1"/>
  <c r="G41" i="14"/>
  <c r="H41" i="14"/>
  <c r="I41" i="14" s="1"/>
  <c r="K41" i="14" s="1"/>
  <c r="T41" i="14" s="1"/>
  <c r="G42" i="14"/>
  <c r="H42" i="14"/>
  <c r="G43" i="14"/>
  <c r="H43" i="14"/>
  <c r="G44" i="14"/>
  <c r="H44" i="14"/>
  <c r="I44" i="14"/>
  <c r="K44" i="14" s="1"/>
  <c r="G45" i="14"/>
  <c r="H45" i="14"/>
  <c r="I45" i="14" s="1"/>
  <c r="K45" i="14" s="1"/>
  <c r="G46" i="14"/>
  <c r="H46" i="14"/>
  <c r="I46" i="14" s="1"/>
  <c r="K46" i="14" s="1"/>
  <c r="T46" i="14" s="1"/>
  <c r="G47" i="14"/>
  <c r="H47" i="14"/>
  <c r="G48" i="14"/>
  <c r="H48" i="14"/>
  <c r="G49" i="14"/>
  <c r="H49" i="14"/>
  <c r="G50" i="14"/>
  <c r="I50" i="14" s="1"/>
  <c r="K50" i="14" s="1"/>
  <c r="H50" i="14"/>
  <c r="G51" i="14"/>
  <c r="H51" i="14"/>
  <c r="G52" i="14"/>
  <c r="H52" i="14"/>
  <c r="G53" i="14"/>
  <c r="H53" i="14"/>
  <c r="G54" i="14"/>
  <c r="H54" i="14"/>
  <c r="G55" i="14"/>
  <c r="H55" i="14"/>
  <c r="I55" i="14"/>
  <c r="K55" i="14" s="1"/>
  <c r="G56" i="14"/>
  <c r="H56" i="14"/>
  <c r="G57" i="14"/>
  <c r="H57" i="14"/>
  <c r="G58" i="14"/>
  <c r="H58" i="14"/>
  <c r="G59" i="14"/>
  <c r="H59" i="14"/>
  <c r="I59" i="14"/>
  <c r="K59" i="14" s="1"/>
  <c r="G60" i="14"/>
  <c r="H60" i="14"/>
  <c r="I60" i="14" s="1"/>
  <c r="K60" i="14" s="1"/>
  <c r="G61" i="14"/>
  <c r="H61" i="14"/>
  <c r="G62" i="14"/>
  <c r="H62" i="14"/>
  <c r="G63" i="14"/>
  <c r="H63" i="14"/>
  <c r="I63" i="14"/>
  <c r="K63" i="14" s="1"/>
  <c r="T63" i="14" s="1"/>
  <c r="G64" i="14"/>
  <c r="H64" i="14"/>
  <c r="G65" i="14"/>
  <c r="H65" i="14"/>
  <c r="I65" i="14" s="1"/>
  <c r="K65" i="14" s="1"/>
  <c r="G66" i="14"/>
  <c r="H66" i="14"/>
  <c r="I66" i="14" s="1"/>
  <c r="K66" i="14" s="1"/>
  <c r="G67" i="14"/>
  <c r="H67" i="14"/>
  <c r="G68" i="14"/>
  <c r="I68" i="14" s="1"/>
  <c r="K68" i="14" s="1"/>
  <c r="H68" i="14"/>
  <c r="G69" i="14"/>
  <c r="H69" i="14"/>
  <c r="G70" i="14"/>
  <c r="H70" i="14"/>
  <c r="G71" i="14"/>
  <c r="H71" i="14"/>
  <c r="G72" i="14"/>
  <c r="I72" i="14" s="1"/>
  <c r="K72" i="14" s="1"/>
  <c r="H72" i="14"/>
  <c r="G73" i="14"/>
  <c r="H73" i="14"/>
  <c r="G74" i="14"/>
  <c r="H74" i="14"/>
  <c r="I74" i="14"/>
  <c r="K74" i="14" s="1"/>
  <c r="T74" i="14" s="1"/>
  <c r="G75" i="14"/>
  <c r="H75" i="14"/>
  <c r="G76" i="14"/>
  <c r="H76" i="14"/>
  <c r="G77" i="14"/>
  <c r="H77" i="14"/>
  <c r="G78" i="14"/>
  <c r="H78" i="14"/>
  <c r="G79" i="14"/>
  <c r="H79" i="14"/>
  <c r="G80" i="14"/>
  <c r="H80" i="14"/>
  <c r="G81" i="14"/>
  <c r="H81" i="14"/>
  <c r="G82" i="14"/>
  <c r="H82" i="14"/>
  <c r="G83" i="14"/>
  <c r="H83" i="14"/>
  <c r="I83" i="14"/>
  <c r="K83" i="14" s="1"/>
  <c r="G84" i="14"/>
  <c r="H84" i="14"/>
  <c r="G85" i="14"/>
  <c r="H85" i="14"/>
  <c r="G86" i="14"/>
  <c r="H86" i="14"/>
  <c r="G87" i="14"/>
  <c r="H87" i="14"/>
  <c r="G88" i="14"/>
  <c r="H88" i="14"/>
  <c r="I88" i="14"/>
  <c r="K88" i="14" s="1"/>
  <c r="G89" i="14"/>
  <c r="H89" i="14"/>
  <c r="I89" i="14"/>
  <c r="K89" i="14" s="1"/>
  <c r="G90" i="14"/>
  <c r="H90" i="14"/>
  <c r="G91" i="14"/>
  <c r="H91" i="14"/>
  <c r="G92" i="14"/>
  <c r="H92" i="14"/>
  <c r="G93" i="14"/>
  <c r="H93" i="14"/>
  <c r="G94" i="14"/>
  <c r="H94" i="14"/>
  <c r="G95" i="14"/>
  <c r="I95" i="14" s="1"/>
  <c r="K95" i="14" s="1"/>
  <c r="H95" i="14"/>
  <c r="G96" i="14"/>
  <c r="H96" i="14"/>
  <c r="I96" i="14" s="1"/>
  <c r="K96" i="14" s="1"/>
  <c r="T96" i="14" s="1"/>
  <c r="G97" i="14"/>
  <c r="H97" i="14"/>
  <c r="G98" i="14"/>
  <c r="H98" i="14"/>
  <c r="G99" i="14"/>
  <c r="H99" i="14"/>
  <c r="G100" i="14"/>
  <c r="I100" i="14" s="1"/>
  <c r="K100" i="14" s="1"/>
  <c r="H100" i="14"/>
  <c r="G101" i="14"/>
  <c r="H101" i="14"/>
  <c r="G102" i="14"/>
  <c r="H102" i="14"/>
  <c r="G103" i="14"/>
  <c r="H103" i="14"/>
  <c r="G104" i="14"/>
  <c r="H104" i="14"/>
  <c r="G105" i="14"/>
  <c r="H105" i="14"/>
  <c r="G106" i="14"/>
  <c r="H106" i="14"/>
  <c r="G107" i="14"/>
  <c r="H107" i="14"/>
  <c r="G108" i="14"/>
  <c r="H108" i="14"/>
  <c r="G109" i="14"/>
  <c r="H109" i="14"/>
  <c r="I109" i="14" s="1"/>
  <c r="K109" i="14" s="1"/>
  <c r="G110" i="14"/>
  <c r="H110" i="14"/>
  <c r="I110" i="14"/>
  <c r="K110" i="14" s="1"/>
  <c r="G111" i="14"/>
  <c r="H111" i="14"/>
  <c r="G112" i="14"/>
  <c r="H112" i="14"/>
  <c r="G113" i="14"/>
  <c r="H113" i="14"/>
  <c r="I113" i="14"/>
  <c r="K113" i="14" s="1"/>
  <c r="G114" i="14"/>
  <c r="H114" i="14"/>
  <c r="G115" i="14"/>
  <c r="I115" i="14" s="1"/>
  <c r="K115" i="14" s="1"/>
  <c r="U115" i="14" s="1"/>
  <c r="R115" i="14" s="1"/>
  <c r="H115" i="14"/>
  <c r="G116" i="14"/>
  <c r="H116" i="14"/>
  <c r="G117" i="14"/>
  <c r="H117" i="14"/>
  <c r="G118" i="14"/>
  <c r="H118" i="14"/>
  <c r="I118" i="14" s="1"/>
  <c r="K118" i="14" s="1"/>
  <c r="G119" i="14"/>
  <c r="H119" i="14"/>
  <c r="G120" i="14"/>
  <c r="H120" i="14"/>
  <c r="G121" i="14"/>
  <c r="H121" i="14"/>
  <c r="G122" i="14"/>
  <c r="H122" i="14"/>
  <c r="G123" i="14"/>
  <c r="H123" i="14"/>
  <c r="G124" i="14"/>
  <c r="H124" i="14"/>
  <c r="G125" i="14"/>
  <c r="H125" i="14"/>
  <c r="G126" i="14"/>
  <c r="H126" i="14"/>
  <c r="G127" i="14"/>
  <c r="H127" i="14"/>
  <c r="G128" i="14"/>
  <c r="H128" i="14"/>
  <c r="I128" i="14" s="1"/>
  <c r="K128" i="14" s="1"/>
  <c r="G129" i="14"/>
  <c r="I129" i="14" s="1"/>
  <c r="K129" i="14" s="1"/>
  <c r="T129" i="14" s="1"/>
  <c r="H129" i="14"/>
  <c r="G130" i="14"/>
  <c r="H130" i="14"/>
  <c r="G131" i="14"/>
  <c r="H131" i="14"/>
  <c r="I131" i="14"/>
  <c r="K131" i="14" s="1"/>
  <c r="G132" i="14"/>
  <c r="H132" i="14"/>
  <c r="G133" i="14"/>
  <c r="H133" i="14"/>
  <c r="G134" i="14"/>
  <c r="H134" i="14"/>
  <c r="G135" i="14"/>
  <c r="H135" i="14"/>
  <c r="G136" i="14"/>
  <c r="H136" i="14"/>
  <c r="G137" i="14"/>
  <c r="H137" i="14"/>
  <c r="G138" i="14"/>
  <c r="H138" i="14"/>
  <c r="G139" i="14"/>
  <c r="I139" i="14" s="1"/>
  <c r="K139" i="14" s="1"/>
  <c r="T139" i="14" s="1"/>
  <c r="H139" i="14"/>
  <c r="G140" i="14"/>
  <c r="H140" i="14"/>
  <c r="G141" i="14"/>
  <c r="H141" i="14"/>
  <c r="G142" i="14"/>
  <c r="H142" i="14"/>
  <c r="G143" i="14"/>
  <c r="H143" i="14"/>
  <c r="G144" i="14"/>
  <c r="H144" i="14"/>
  <c r="G145" i="14"/>
  <c r="H145" i="14"/>
  <c r="G146" i="14"/>
  <c r="H146" i="14"/>
  <c r="G147" i="14"/>
  <c r="H147" i="14"/>
  <c r="G148" i="14"/>
  <c r="H148" i="14"/>
  <c r="G149" i="14"/>
  <c r="H149" i="14"/>
  <c r="I149" i="14" s="1"/>
  <c r="K149" i="14" s="1"/>
  <c r="G150" i="14"/>
  <c r="H150" i="14"/>
  <c r="G151" i="14"/>
  <c r="H151" i="14"/>
  <c r="G152" i="14"/>
  <c r="H152" i="14"/>
  <c r="G153" i="14"/>
  <c r="I153" i="14" s="1"/>
  <c r="K153" i="14" s="1"/>
  <c r="H153" i="14"/>
  <c r="G154" i="14"/>
  <c r="H154" i="14"/>
  <c r="I154" i="14" s="1"/>
  <c r="K154" i="14" s="1"/>
  <c r="G155" i="14"/>
  <c r="H155" i="14"/>
  <c r="G156" i="14"/>
  <c r="H156" i="14"/>
  <c r="G157" i="14"/>
  <c r="H157" i="14"/>
  <c r="I157" i="14"/>
  <c r="K157" i="14" s="1"/>
  <c r="G158" i="14"/>
  <c r="H158" i="14"/>
  <c r="I158" i="14"/>
  <c r="K158" i="14" s="1"/>
  <c r="G159" i="14"/>
  <c r="H159" i="14"/>
  <c r="G160" i="14"/>
  <c r="I160" i="14" s="1"/>
  <c r="K160" i="14" s="1"/>
  <c r="U160" i="14" s="1"/>
  <c r="P160" i="14" s="1"/>
  <c r="H160" i="14"/>
  <c r="G161" i="14"/>
  <c r="H161" i="14"/>
  <c r="G162" i="14"/>
  <c r="H162" i="14"/>
  <c r="G163" i="14"/>
  <c r="H163" i="14"/>
  <c r="I163" i="14"/>
  <c r="K163" i="14" s="1"/>
  <c r="G164" i="14"/>
  <c r="H164" i="14"/>
  <c r="G165" i="14"/>
  <c r="H165" i="14"/>
  <c r="G166" i="14"/>
  <c r="H166" i="14"/>
  <c r="G167" i="14"/>
  <c r="H167" i="14"/>
  <c r="G168" i="14"/>
  <c r="H168" i="14"/>
  <c r="I168" i="14" s="1"/>
  <c r="K168" i="14" s="1"/>
  <c r="G169" i="14"/>
  <c r="H169" i="14"/>
  <c r="G170" i="14"/>
  <c r="H170" i="14"/>
  <c r="G171" i="14"/>
  <c r="H171" i="14"/>
  <c r="G172" i="14"/>
  <c r="H172" i="14"/>
  <c r="G173" i="14"/>
  <c r="H173" i="14"/>
  <c r="G174" i="14"/>
  <c r="I174" i="14" s="1"/>
  <c r="K174" i="14" s="1"/>
  <c r="H174" i="14"/>
  <c r="G175" i="14"/>
  <c r="H175" i="14"/>
  <c r="G176" i="14"/>
  <c r="H176" i="14"/>
  <c r="G177" i="14"/>
  <c r="H177" i="14"/>
  <c r="G178" i="14"/>
  <c r="H178" i="14"/>
  <c r="G179" i="14"/>
  <c r="H179" i="14"/>
  <c r="G180" i="14"/>
  <c r="H180" i="14"/>
  <c r="G181" i="14"/>
  <c r="H181" i="14"/>
  <c r="G182" i="14"/>
  <c r="H182" i="14"/>
  <c r="G183" i="14"/>
  <c r="H183" i="14"/>
  <c r="G184" i="14"/>
  <c r="H184" i="14"/>
  <c r="G185" i="14"/>
  <c r="H185" i="14"/>
  <c r="G186" i="14"/>
  <c r="H186" i="14"/>
  <c r="I186" i="14" s="1"/>
  <c r="K186" i="14" s="1"/>
  <c r="G187" i="14"/>
  <c r="H187" i="14"/>
  <c r="G188" i="14"/>
  <c r="H188" i="14"/>
  <c r="G189" i="14"/>
  <c r="H189" i="14"/>
  <c r="I189" i="14" s="1"/>
  <c r="K189" i="14" s="1"/>
  <c r="G190" i="14"/>
  <c r="H190" i="14"/>
  <c r="I190" i="14"/>
  <c r="K190" i="14" s="1"/>
  <c r="G191" i="14"/>
  <c r="H191" i="14"/>
  <c r="G192" i="14"/>
  <c r="H192" i="14"/>
  <c r="G193" i="14"/>
  <c r="H193" i="14"/>
  <c r="G194" i="14"/>
  <c r="H194" i="14"/>
  <c r="G195" i="14"/>
  <c r="I195" i="14" s="1"/>
  <c r="K195" i="14" s="1"/>
  <c r="H195" i="14"/>
  <c r="G196" i="14"/>
  <c r="H196" i="14"/>
  <c r="I196" i="14"/>
  <c r="K196" i="14" s="1"/>
  <c r="G197" i="14"/>
  <c r="H197" i="14"/>
  <c r="G198" i="14"/>
  <c r="H198" i="14"/>
  <c r="G199" i="14"/>
  <c r="H199" i="14"/>
  <c r="G200" i="14"/>
  <c r="H200" i="14"/>
  <c r="G201" i="14"/>
  <c r="H201" i="14"/>
  <c r="I201" i="14"/>
  <c r="K201" i="14" s="1"/>
  <c r="G202" i="14"/>
  <c r="H202" i="14"/>
  <c r="G203" i="14"/>
  <c r="H203" i="14"/>
  <c r="G204" i="14"/>
  <c r="H204" i="14"/>
  <c r="G205" i="14"/>
  <c r="H205" i="14"/>
  <c r="I205" i="14"/>
  <c r="K205" i="14" s="1"/>
  <c r="T205" i="14" s="1"/>
  <c r="G206" i="14"/>
  <c r="H206" i="14"/>
  <c r="G207" i="14"/>
  <c r="H207" i="14"/>
  <c r="G208" i="14"/>
  <c r="H208" i="14"/>
  <c r="G209" i="14"/>
  <c r="H209" i="14"/>
  <c r="G210" i="14"/>
  <c r="H210" i="14"/>
  <c r="G211" i="14"/>
  <c r="H211" i="14"/>
  <c r="G212" i="14"/>
  <c r="H212" i="14"/>
  <c r="G213" i="14"/>
  <c r="H213" i="14"/>
  <c r="G214" i="14"/>
  <c r="H214" i="14"/>
  <c r="G215" i="14"/>
  <c r="H215" i="14"/>
  <c r="G216" i="14"/>
  <c r="H216" i="14"/>
  <c r="G217" i="14"/>
  <c r="H217" i="14"/>
  <c r="G218" i="14"/>
  <c r="H218" i="14"/>
  <c r="G219" i="14"/>
  <c r="H219" i="14"/>
  <c r="G220" i="14"/>
  <c r="H220" i="14"/>
  <c r="I220" i="14" s="1"/>
  <c r="K220" i="14" s="1"/>
  <c r="U220" i="14" s="1"/>
  <c r="G221" i="14"/>
  <c r="H221" i="14"/>
  <c r="G222" i="14"/>
  <c r="H222" i="14"/>
  <c r="G223" i="14"/>
  <c r="H223" i="14"/>
  <c r="G224" i="14"/>
  <c r="H224" i="14"/>
  <c r="G225" i="14"/>
  <c r="H225" i="14"/>
  <c r="I225" i="14"/>
  <c r="K225" i="14" s="1"/>
  <c r="G226" i="14"/>
  <c r="H226" i="14"/>
  <c r="G227" i="14"/>
  <c r="H227" i="14"/>
  <c r="G228" i="14"/>
  <c r="H228" i="14"/>
  <c r="G229" i="14"/>
  <c r="H229" i="14"/>
  <c r="G230" i="14"/>
  <c r="H230" i="14"/>
  <c r="G231" i="14"/>
  <c r="H231" i="14"/>
  <c r="I231" i="14"/>
  <c r="K231" i="14" s="1"/>
  <c r="G232" i="14"/>
  <c r="H232" i="14"/>
  <c r="G233" i="14"/>
  <c r="H233" i="14"/>
  <c r="I233" i="14"/>
  <c r="K233" i="14" s="1"/>
  <c r="G234" i="14"/>
  <c r="H234" i="14"/>
  <c r="G235" i="14"/>
  <c r="H235" i="14"/>
  <c r="G236" i="14"/>
  <c r="H236" i="14"/>
  <c r="G237" i="14"/>
  <c r="H237" i="14"/>
  <c r="G238" i="14"/>
  <c r="H238" i="14"/>
  <c r="G239" i="14"/>
  <c r="H239" i="14"/>
  <c r="G240" i="14"/>
  <c r="H240" i="14"/>
  <c r="I240" i="14"/>
  <c r="K240" i="14" s="1"/>
  <c r="G241" i="14"/>
  <c r="H241" i="14"/>
  <c r="I241" i="14"/>
  <c r="K241" i="14" s="1"/>
  <c r="G242" i="14"/>
  <c r="H242" i="14"/>
  <c r="G243" i="14"/>
  <c r="H243" i="14"/>
  <c r="I243" i="14"/>
  <c r="K243" i="14" s="1"/>
  <c r="G244" i="14"/>
  <c r="H244" i="14"/>
  <c r="G245" i="14"/>
  <c r="I245" i="14" s="1"/>
  <c r="K245" i="14" s="1"/>
  <c r="H245" i="14"/>
  <c r="G246" i="14"/>
  <c r="I246" i="14" s="1"/>
  <c r="K246" i="14" s="1"/>
  <c r="H246" i="14"/>
  <c r="G247" i="14"/>
  <c r="H247" i="14"/>
  <c r="G248" i="14"/>
  <c r="H248" i="14"/>
  <c r="G249" i="14"/>
  <c r="H249" i="14"/>
  <c r="G250" i="14"/>
  <c r="H250" i="14"/>
  <c r="G251" i="14"/>
  <c r="H251" i="14"/>
  <c r="G252" i="14"/>
  <c r="H252" i="14"/>
  <c r="G253" i="14"/>
  <c r="H253" i="14"/>
  <c r="G254" i="14"/>
  <c r="H254" i="14"/>
  <c r="G255" i="14"/>
  <c r="H255" i="14"/>
  <c r="G256" i="14"/>
  <c r="H256" i="14"/>
  <c r="I256" i="14" s="1"/>
  <c r="K256" i="14" s="1"/>
  <c r="G257" i="14"/>
  <c r="H257" i="14"/>
  <c r="G258" i="14"/>
  <c r="H258" i="14"/>
  <c r="G259" i="14"/>
  <c r="H259" i="14"/>
  <c r="G260" i="14"/>
  <c r="I260" i="14" s="1"/>
  <c r="K260" i="14" s="1"/>
  <c r="T260" i="14" s="1"/>
  <c r="H260" i="14"/>
  <c r="G261" i="14"/>
  <c r="H261" i="14"/>
  <c r="G262" i="14"/>
  <c r="I262" i="14" s="1"/>
  <c r="K262" i="14" s="1"/>
  <c r="H262" i="14"/>
  <c r="G263" i="14"/>
  <c r="I263" i="14" s="1"/>
  <c r="K263" i="14" s="1"/>
  <c r="H263" i="14"/>
  <c r="G264" i="14"/>
  <c r="H264" i="14"/>
  <c r="I264" i="14" s="1"/>
  <c r="K264" i="14" s="1"/>
  <c r="G265" i="14"/>
  <c r="H265" i="14"/>
  <c r="G266" i="14"/>
  <c r="H266" i="14"/>
  <c r="G267" i="14"/>
  <c r="H267" i="14"/>
  <c r="G268" i="14"/>
  <c r="H268" i="14"/>
  <c r="G269" i="14"/>
  <c r="H269" i="14"/>
  <c r="G270" i="14"/>
  <c r="H270" i="14"/>
  <c r="I270" i="14"/>
  <c r="K270" i="14" s="1"/>
  <c r="G271" i="14"/>
  <c r="H271" i="14"/>
  <c r="I271" i="14"/>
  <c r="K271" i="14" s="1"/>
  <c r="G272" i="14"/>
  <c r="H272" i="14"/>
  <c r="G273" i="14"/>
  <c r="H273" i="14"/>
  <c r="G274" i="14"/>
  <c r="H274" i="14"/>
  <c r="G275" i="14"/>
  <c r="H275" i="14"/>
  <c r="I275" i="14" s="1"/>
  <c r="K275" i="14" s="1"/>
  <c r="T275" i="14" s="1"/>
  <c r="G276" i="14"/>
  <c r="H276" i="14"/>
  <c r="G277" i="14"/>
  <c r="H277" i="14"/>
  <c r="G278" i="14"/>
  <c r="H278" i="14"/>
  <c r="G279" i="14"/>
  <c r="H279" i="14"/>
  <c r="G280" i="14"/>
  <c r="H280" i="14"/>
  <c r="G281" i="14"/>
  <c r="H281" i="14"/>
  <c r="G282" i="14"/>
  <c r="H282" i="14"/>
  <c r="G283" i="14"/>
  <c r="H283" i="14"/>
  <c r="I283" i="14" s="1"/>
  <c r="K283" i="14" s="1"/>
  <c r="G284" i="14"/>
  <c r="H284" i="14"/>
  <c r="G285" i="14"/>
  <c r="H285" i="14"/>
  <c r="G286" i="14"/>
  <c r="H286" i="14"/>
  <c r="G287" i="14"/>
  <c r="H287" i="14"/>
  <c r="G288" i="14"/>
  <c r="H288" i="14"/>
  <c r="G289" i="14"/>
  <c r="H289" i="14"/>
  <c r="G290" i="14"/>
  <c r="H290" i="14"/>
  <c r="G291" i="14"/>
  <c r="H291" i="14"/>
  <c r="G292" i="14"/>
  <c r="I292" i="14" s="1"/>
  <c r="K292" i="14" s="1"/>
  <c r="T292" i="14" s="1"/>
  <c r="H292" i="14"/>
  <c r="G293" i="14"/>
  <c r="H293" i="14"/>
  <c r="G294" i="14"/>
  <c r="H294" i="14"/>
  <c r="I294" i="14"/>
  <c r="K294" i="14" s="1"/>
  <c r="G295" i="14"/>
  <c r="H295" i="14"/>
  <c r="I295" i="14"/>
  <c r="K295" i="14" s="1"/>
  <c r="T295" i="14" s="1"/>
  <c r="G296" i="14"/>
  <c r="H296" i="14"/>
  <c r="G297" i="14"/>
  <c r="H297" i="14"/>
  <c r="G298" i="14"/>
  <c r="H298" i="14"/>
  <c r="G299" i="14"/>
  <c r="H299" i="14"/>
  <c r="G300" i="14"/>
  <c r="H300" i="14"/>
  <c r="G301" i="14"/>
  <c r="H301" i="14"/>
  <c r="G302" i="14"/>
  <c r="H302" i="14"/>
  <c r="G303" i="14"/>
  <c r="H303" i="14"/>
  <c r="G304" i="14"/>
  <c r="H304" i="14"/>
  <c r="G305" i="14"/>
  <c r="H305" i="14"/>
  <c r="G306" i="14"/>
  <c r="H306" i="14"/>
  <c r="I306" i="14" s="1"/>
  <c r="K306" i="14" s="1"/>
  <c r="G307" i="14"/>
  <c r="H307" i="14"/>
  <c r="G308" i="14"/>
  <c r="H308" i="14"/>
  <c r="G309" i="14"/>
  <c r="H309" i="14"/>
  <c r="G310" i="14"/>
  <c r="I310" i="14" s="1"/>
  <c r="K310" i="14" s="1"/>
  <c r="H310" i="14"/>
  <c r="G311" i="14"/>
  <c r="H311" i="14"/>
  <c r="G312" i="14"/>
  <c r="H312" i="14"/>
  <c r="I312" i="14"/>
  <c r="K312" i="14" s="1"/>
  <c r="G313" i="14"/>
  <c r="H313" i="14"/>
  <c r="G314" i="14"/>
  <c r="H314" i="14"/>
  <c r="G315" i="14"/>
  <c r="H315" i="14"/>
  <c r="G316" i="14"/>
  <c r="H316" i="14"/>
  <c r="G317" i="14"/>
  <c r="H317" i="14"/>
  <c r="G318" i="14"/>
  <c r="H318" i="14"/>
  <c r="G319" i="14"/>
  <c r="I319" i="14" s="1"/>
  <c r="K319" i="14" s="1"/>
  <c r="H319" i="14"/>
  <c r="G320" i="14"/>
  <c r="H320" i="14"/>
  <c r="G321" i="14"/>
  <c r="H321" i="14"/>
  <c r="G322" i="14"/>
  <c r="H322" i="14"/>
  <c r="I322" i="14" s="1"/>
  <c r="K322" i="14" s="1"/>
  <c r="T322" i="14" s="1"/>
  <c r="G323" i="14"/>
  <c r="H323" i="14"/>
  <c r="G324" i="14"/>
  <c r="H324" i="14"/>
  <c r="I324" i="14" s="1"/>
  <c r="K324" i="14" s="1"/>
  <c r="G325" i="14"/>
  <c r="H325" i="14"/>
  <c r="G326" i="14"/>
  <c r="H326" i="14"/>
  <c r="G327" i="14"/>
  <c r="H327" i="14"/>
  <c r="G328" i="14"/>
  <c r="H328" i="14"/>
  <c r="I328" i="14" s="1"/>
  <c r="K328" i="14" s="1"/>
  <c r="U328" i="14" s="1"/>
  <c r="L328" i="14"/>
  <c r="M328" i="14"/>
  <c r="T328" i="14"/>
  <c r="G329" i="14"/>
  <c r="H329" i="14"/>
  <c r="G330" i="14"/>
  <c r="I330" i="14" s="1"/>
  <c r="K330" i="14" s="1"/>
  <c r="H330" i="14"/>
  <c r="G331" i="14"/>
  <c r="H331" i="14"/>
  <c r="G332" i="14"/>
  <c r="H332" i="14"/>
  <c r="G333" i="14"/>
  <c r="H333" i="14"/>
  <c r="G334" i="14"/>
  <c r="H334" i="14"/>
  <c r="G335" i="14"/>
  <c r="H335" i="14"/>
  <c r="G336" i="14"/>
  <c r="H336" i="14"/>
  <c r="G337" i="14"/>
  <c r="H337" i="14"/>
  <c r="G338" i="14"/>
  <c r="H338" i="14"/>
  <c r="G339" i="14"/>
  <c r="H339" i="14"/>
  <c r="G340" i="14"/>
  <c r="H340" i="14"/>
  <c r="G341" i="14"/>
  <c r="H341" i="14"/>
  <c r="G342" i="14"/>
  <c r="H342" i="14"/>
  <c r="G343" i="14"/>
  <c r="H343" i="14"/>
  <c r="I343" i="14" s="1"/>
  <c r="K343" i="14" s="1"/>
  <c r="G344" i="14"/>
  <c r="H344" i="14"/>
  <c r="G345" i="14"/>
  <c r="H345" i="14"/>
  <c r="G346" i="14"/>
  <c r="H346" i="14"/>
  <c r="G347" i="14"/>
  <c r="H347" i="14"/>
  <c r="G348" i="14"/>
  <c r="H348" i="14"/>
  <c r="G349" i="14"/>
  <c r="H349" i="14"/>
  <c r="G350" i="14"/>
  <c r="H350" i="14"/>
  <c r="G351" i="14"/>
  <c r="I351" i="14" s="1"/>
  <c r="K351" i="14" s="1"/>
  <c r="H351" i="14"/>
  <c r="G352" i="14"/>
  <c r="H352" i="14"/>
  <c r="G353" i="14"/>
  <c r="H353" i="14"/>
  <c r="G354" i="14"/>
  <c r="H354" i="14"/>
  <c r="G355" i="14"/>
  <c r="H355" i="14"/>
  <c r="G356" i="14"/>
  <c r="H356" i="14"/>
  <c r="G357" i="14"/>
  <c r="H357" i="14"/>
  <c r="I357" i="14" s="1"/>
  <c r="K357" i="14" s="1"/>
  <c r="G358" i="14"/>
  <c r="J358" i="14" s="1"/>
  <c r="H358" i="14"/>
  <c r="I29" i="14" l="1"/>
  <c r="K29" i="14" s="1"/>
  <c r="I355" i="14"/>
  <c r="K355" i="14" s="1"/>
  <c r="U355" i="14" s="1"/>
  <c r="L355" i="14" s="1"/>
  <c r="I206" i="14"/>
  <c r="K206" i="14" s="1"/>
  <c r="I114" i="14"/>
  <c r="K114" i="14" s="1"/>
  <c r="I97" i="14"/>
  <c r="K97" i="14" s="1"/>
  <c r="T97" i="14" s="1"/>
  <c r="I171" i="14"/>
  <c r="K171" i="14" s="1"/>
  <c r="I315" i="14"/>
  <c r="K315" i="14" s="1"/>
  <c r="U315" i="14" s="1"/>
  <c r="I303" i="14"/>
  <c r="K303" i="14" s="1"/>
  <c r="T303" i="14" s="1"/>
  <c r="I259" i="14"/>
  <c r="K259" i="14" s="1"/>
  <c r="I247" i="14"/>
  <c r="K247" i="14" s="1"/>
  <c r="I242" i="14"/>
  <c r="K242" i="14" s="1"/>
  <c r="I143" i="14"/>
  <c r="K143" i="14" s="1"/>
  <c r="I16" i="14"/>
  <c r="K16" i="14" s="1"/>
  <c r="T16" i="14" s="1"/>
  <c r="I314" i="14"/>
  <c r="K314" i="14" s="1"/>
  <c r="U314" i="14" s="1"/>
  <c r="Q314" i="14" s="1"/>
  <c r="I308" i="14"/>
  <c r="K308" i="14" s="1"/>
  <c r="T308" i="14" s="1"/>
  <c r="I302" i="14"/>
  <c r="K302" i="14" s="1"/>
  <c r="U302" i="14" s="1"/>
  <c r="I296" i="14"/>
  <c r="K296" i="14" s="1"/>
  <c r="U296" i="14" s="1"/>
  <c r="R296" i="14" s="1"/>
  <c r="I258" i="14"/>
  <c r="K258" i="14" s="1"/>
  <c r="I252" i="14"/>
  <c r="K252" i="14" s="1"/>
  <c r="U252" i="14" s="1"/>
  <c r="R252" i="14" s="1"/>
  <c r="I235" i="14"/>
  <c r="K235" i="14" s="1"/>
  <c r="U205" i="14"/>
  <c r="Q205" i="14" s="1"/>
  <c r="I176" i="14"/>
  <c r="K176" i="14" s="1"/>
  <c r="I148" i="14"/>
  <c r="K148" i="14" s="1"/>
  <c r="I136" i="14"/>
  <c r="K136" i="14" s="1"/>
  <c r="U136" i="14" s="1"/>
  <c r="I124" i="14"/>
  <c r="K124" i="14" s="1"/>
  <c r="I86" i="14"/>
  <c r="K86" i="14" s="1"/>
  <c r="I47" i="14"/>
  <c r="K47" i="14" s="1"/>
  <c r="I43" i="14"/>
  <c r="K43" i="14" s="1"/>
  <c r="U43" i="14" s="1"/>
  <c r="I207" i="14"/>
  <c r="K207" i="14" s="1"/>
  <c r="I313" i="14"/>
  <c r="K313" i="14" s="1"/>
  <c r="I307" i="14"/>
  <c r="K307" i="14" s="1"/>
  <c r="I301" i="14"/>
  <c r="K301" i="14" s="1"/>
  <c r="T301" i="14" s="1"/>
  <c r="I234" i="14"/>
  <c r="K234" i="14" s="1"/>
  <c r="T234" i="14" s="1"/>
  <c r="I217" i="14"/>
  <c r="K217" i="14" s="1"/>
  <c r="I200" i="14"/>
  <c r="K200" i="14" s="1"/>
  <c r="I175" i="14"/>
  <c r="K175" i="14" s="1"/>
  <c r="U175" i="14" s="1"/>
  <c r="P175" i="14" s="1"/>
  <c r="I297" i="14"/>
  <c r="K297" i="14" s="1"/>
  <c r="U297" i="14" s="1"/>
  <c r="N297" i="14" s="1"/>
  <c r="I202" i="14"/>
  <c r="K202" i="14" s="1"/>
  <c r="I81" i="14"/>
  <c r="K81" i="14" s="1"/>
  <c r="U81" i="14" s="1"/>
  <c r="I346" i="14"/>
  <c r="K346" i="14" s="1"/>
  <c r="T346" i="14" s="1"/>
  <c r="I194" i="14"/>
  <c r="K194" i="14" s="1"/>
  <c r="I147" i="14"/>
  <c r="K147" i="14" s="1"/>
  <c r="I123" i="14"/>
  <c r="K123" i="14" s="1"/>
  <c r="T123" i="14" s="1"/>
  <c r="I102" i="14"/>
  <c r="K102" i="14" s="1"/>
  <c r="I67" i="14"/>
  <c r="K67" i="14" s="1"/>
  <c r="I269" i="14"/>
  <c r="K269" i="14" s="1"/>
  <c r="U269" i="14" s="1"/>
  <c r="M269" i="14" s="1"/>
  <c r="I250" i="14"/>
  <c r="K250" i="14" s="1"/>
  <c r="T250" i="14" s="1"/>
  <c r="I228" i="14"/>
  <c r="K228" i="14" s="1"/>
  <c r="I210" i="14"/>
  <c r="K210" i="14" s="1"/>
  <c r="I193" i="14"/>
  <c r="K193" i="14" s="1"/>
  <c r="I57" i="14"/>
  <c r="K57" i="14" s="1"/>
  <c r="U57" i="14" s="1"/>
  <c r="I51" i="14"/>
  <c r="K51" i="14" s="1"/>
  <c r="I36" i="14"/>
  <c r="K36" i="14" s="1"/>
  <c r="I31" i="14"/>
  <c r="K31" i="14" s="1"/>
  <c r="I325" i="14"/>
  <c r="K325" i="14" s="1"/>
  <c r="T325" i="14" s="1"/>
  <c r="I318" i="14"/>
  <c r="K318" i="14" s="1"/>
  <c r="T318" i="14" s="1"/>
  <c r="I222" i="14"/>
  <c r="K222" i="14" s="1"/>
  <c r="U222" i="14" s="1"/>
  <c r="I215" i="14"/>
  <c r="K215" i="14" s="1"/>
  <c r="T215" i="14" s="1"/>
  <c r="I134" i="14"/>
  <c r="K134" i="14" s="1"/>
  <c r="I122" i="14"/>
  <c r="K122" i="14" s="1"/>
  <c r="I116" i="14"/>
  <c r="K116" i="14" s="1"/>
  <c r="U116" i="14" s="1"/>
  <c r="I77" i="14"/>
  <c r="K77" i="14" s="1"/>
  <c r="I299" i="14"/>
  <c r="K299" i="14" s="1"/>
  <c r="I249" i="14"/>
  <c r="K249" i="14" s="1"/>
  <c r="Q115" i="14"/>
  <c r="I48" i="14"/>
  <c r="K48" i="14" s="1"/>
  <c r="I317" i="14"/>
  <c r="K317" i="14" s="1"/>
  <c r="I311" i="14"/>
  <c r="K311" i="14" s="1"/>
  <c r="I227" i="14"/>
  <c r="K227" i="14" s="1"/>
  <c r="U227" i="14" s="1"/>
  <c r="P227" i="14" s="1"/>
  <c r="I167" i="14"/>
  <c r="K167" i="14" s="1"/>
  <c r="U167" i="14" s="1"/>
  <c r="O167" i="14" s="1"/>
  <c r="I76" i="14"/>
  <c r="K76" i="14" s="1"/>
  <c r="I18" i="14"/>
  <c r="K18" i="14" s="1"/>
  <c r="T18" i="14" s="1"/>
  <c r="I350" i="14"/>
  <c r="K350" i="14" s="1"/>
  <c r="U350" i="14" s="1"/>
  <c r="L350" i="14" s="1"/>
  <c r="I298" i="14"/>
  <c r="K298" i="14" s="1"/>
  <c r="T298" i="14" s="1"/>
  <c r="I285" i="14"/>
  <c r="K285" i="14" s="1"/>
  <c r="T285" i="14" s="1"/>
  <c r="I232" i="14"/>
  <c r="K232" i="14" s="1"/>
  <c r="U232" i="14" s="1"/>
  <c r="L232" i="14" s="1"/>
  <c r="I214" i="14"/>
  <c r="K214" i="14" s="1"/>
  <c r="T214" i="14" s="1"/>
  <c r="I155" i="14"/>
  <c r="K155" i="14" s="1"/>
  <c r="I133" i="14"/>
  <c r="K133" i="14" s="1"/>
  <c r="I111" i="14"/>
  <c r="K111" i="14" s="1"/>
  <c r="I93" i="14"/>
  <c r="K93" i="14" s="1"/>
  <c r="T93" i="14" s="1"/>
  <c r="I71" i="14"/>
  <c r="K71" i="14" s="1"/>
  <c r="I2" i="14"/>
  <c r="K2" i="14" s="1"/>
  <c r="U86" i="14"/>
  <c r="P86" i="14" s="1"/>
  <c r="T86" i="14"/>
  <c r="T116" i="14"/>
  <c r="U153" i="14"/>
  <c r="T153" i="14"/>
  <c r="T13" i="14"/>
  <c r="I236" i="14"/>
  <c r="K236" i="14" s="1"/>
  <c r="U236" i="14" s="1"/>
  <c r="M236" i="14" s="1"/>
  <c r="I221" i="14"/>
  <c r="K221" i="14" s="1"/>
  <c r="T221" i="14" s="1"/>
  <c r="U129" i="14"/>
  <c r="P129" i="14" s="1"/>
  <c r="I356" i="14"/>
  <c r="K356" i="14" s="1"/>
  <c r="I304" i="14"/>
  <c r="K304" i="14" s="1"/>
  <c r="T304" i="14" s="1"/>
  <c r="I266" i="14"/>
  <c r="K266" i="14" s="1"/>
  <c r="T266" i="14" s="1"/>
  <c r="I209" i="14"/>
  <c r="K209" i="14" s="1"/>
  <c r="U209" i="14" s="1"/>
  <c r="T160" i="14"/>
  <c r="R160" i="14"/>
  <c r="U41" i="14"/>
  <c r="O41" i="14" s="1"/>
  <c r="T355" i="14"/>
  <c r="I344" i="14"/>
  <c r="K344" i="14" s="1"/>
  <c r="T344" i="14" s="1"/>
  <c r="I253" i="14"/>
  <c r="K253" i="14" s="1"/>
  <c r="I137" i="14"/>
  <c r="K137" i="14" s="1"/>
  <c r="T137" i="14" s="1"/>
  <c r="O355" i="14"/>
  <c r="I287" i="14"/>
  <c r="K287" i="14" s="1"/>
  <c r="U287" i="14" s="1"/>
  <c r="T269" i="14"/>
  <c r="I142" i="14"/>
  <c r="K142" i="14" s="1"/>
  <c r="U142" i="14" s="1"/>
  <c r="N355" i="14"/>
  <c r="I197" i="14"/>
  <c r="K197" i="14" s="1"/>
  <c r="I87" i="14"/>
  <c r="K87" i="14" s="1"/>
  <c r="I52" i="14"/>
  <c r="K52" i="14" s="1"/>
  <c r="U52" i="14" s="1"/>
  <c r="I187" i="14"/>
  <c r="K187" i="14" s="1"/>
  <c r="U187" i="14" s="1"/>
  <c r="I58" i="14"/>
  <c r="K58" i="14" s="1"/>
  <c r="T58" i="14" s="1"/>
  <c r="I293" i="14"/>
  <c r="K293" i="14" s="1"/>
  <c r="T136" i="14"/>
  <c r="T4" i="14"/>
  <c r="U4" i="14"/>
  <c r="L4" i="14" s="1"/>
  <c r="T259" i="14"/>
  <c r="U259" i="14"/>
  <c r="P259" i="14" s="1"/>
  <c r="U102" i="14"/>
  <c r="S102" i="14" s="1"/>
  <c r="T102" i="14"/>
  <c r="I32" i="14"/>
  <c r="K32" i="14" s="1"/>
  <c r="I15" i="14"/>
  <c r="K15" i="14" s="1"/>
  <c r="U15" i="14" s="1"/>
  <c r="P15" i="14" s="1"/>
  <c r="U214" i="14"/>
  <c r="L214" i="14" s="1"/>
  <c r="T157" i="14"/>
  <c r="U157" i="14"/>
  <c r="O157" i="14" s="1"/>
  <c r="I140" i="14"/>
  <c r="K140" i="14" s="1"/>
  <c r="I23" i="14"/>
  <c r="K23" i="14" s="1"/>
  <c r="T23" i="14" s="1"/>
  <c r="I199" i="14"/>
  <c r="K199" i="14" s="1"/>
  <c r="T199" i="14" s="1"/>
  <c r="T100" i="14"/>
  <c r="U100" i="14"/>
  <c r="R100" i="14" s="1"/>
  <c r="I352" i="14"/>
  <c r="K352" i="14" s="1"/>
  <c r="U352" i="14" s="1"/>
  <c r="I341" i="14"/>
  <c r="K341" i="14" s="1"/>
  <c r="T235" i="14"/>
  <c r="U235" i="14"/>
  <c r="R235" i="14" s="1"/>
  <c r="T167" i="14"/>
  <c r="I161" i="14"/>
  <c r="K161" i="14" s="1"/>
  <c r="U161" i="14" s="1"/>
  <c r="I101" i="14"/>
  <c r="K101" i="14" s="1"/>
  <c r="I73" i="14"/>
  <c r="K73" i="14" s="1"/>
  <c r="T73" i="14" s="1"/>
  <c r="S350" i="14"/>
  <c r="O350" i="14"/>
  <c r="Q350" i="14"/>
  <c r="I300" i="14"/>
  <c r="K300" i="14" s="1"/>
  <c r="T300" i="14" s="1"/>
  <c r="T95" i="14"/>
  <c r="U95" i="14"/>
  <c r="S95" i="14" s="1"/>
  <c r="T27" i="14"/>
  <c r="U27" i="14"/>
  <c r="R27" i="14" s="1"/>
  <c r="U256" i="14"/>
  <c r="T256" i="14"/>
  <c r="T243" i="14"/>
  <c r="U243" i="14"/>
  <c r="L243" i="14" s="1"/>
  <c r="I130" i="14"/>
  <c r="K130" i="14" s="1"/>
  <c r="T118" i="14"/>
  <c r="U118" i="14"/>
  <c r="S118" i="14" s="1"/>
  <c r="U72" i="14"/>
  <c r="T72" i="14"/>
  <c r="I61" i="14"/>
  <c r="K61" i="14" s="1"/>
  <c r="T262" i="14"/>
  <c r="U262" i="14"/>
  <c r="O262" i="14" s="1"/>
  <c r="I248" i="14"/>
  <c r="K248" i="14" s="1"/>
  <c r="T248" i="14" s="1"/>
  <c r="U66" i="14"/>
  <c r="M66" i="14" s="1"/>
  <c r="T66" i="14"/>
  <c r="I289" i="14"/>
  <c r="K289" i="14" s="1"/>
  <c r="U289" i="14" s="1"/>
  <c r="I284" i="14"/>
  <c r="K284" i="14" s="1"/>
  <c r="U284" i="14" s="1"/>
  <c r="T207" i="14"/>
  <c r="U207" i="14"/>
  <c r="S207" i="14" s="1"/>
  <c r="I203" i="14"/>
  <c r="K203" i="14" s="1"/>
  <c r="T203" i="14" s="1"/>
  <c r="I170" i="14"/>
  <c r="K170" i="14" s="1"/>
  <c r="T44" i="14"/>
  <c r="U44" i="14"/>
  <c r="M175" i="14"/>
  <c r="I105" i="14"/>
  <c r="K105" i="14" s="1"/>
  <c r="U105" i="14" s="1"/>
  <c r="I329" i="14"/>
  <c r="K329" i="14" s="1"/>
  <c r="T294" i="14"/>
  <c r="U294" i="14"/>
  <c r="Q294" i="14" s="1"/>
  <c r="T283" i="14"/>
  <c r="U283" i="14"/>
  <c r="P283" i="14" s="1"/>
  <c r="I251" i="14"/>
  <c r="K251" i="14" s="1"/>
  <c r="I276" i="14"/>
  <c r="K276" i="14" s="1"/>
  <c r="U260" i="14"/>
  <c r="Q260" i="14" s="1"/>
  <c r="I223" i="14"/>
  <c r="K223" i="14" s="1"/>
  <c r="I212" i="14"/>
  <c r="K212" i="14" s="1"/>
  <c r="I192" i="14"/>
  <c r="K192" i="14" s="1"/>
  <c r="U192" i="14" s="1"/>
  <c r="I75" i="14"/>
  <c r="K75" i="14" s="1"/>
  <c r="U147" i="14"/>
  <c r="T147" i="14"/>
  <c r="U74" i="14"/>
  <c r="U19" i="14"/>
  <c r="P19" i="14" s="1"/>
  <c r="T19" i="14"/>
  <c r="T297" i="14"/>
  <c r="U275" i="14"/>
  <c r="M275" i="14" s="1"/>
  <c r="T242" i="14"/>
  <c r="U242" i="14"/>
  <c r="O242" i="14" s="1"/>
  <c r="T236" i="14"/>
  <c r="T206" i="14"/>
  <c r="U206" i="14"/>
  <c r="P206" i="14" s="1"/>
  <c r="T109" i="14"/>
  <c r="U109" i="14"/>
  <c r="S109" i="14" s="1"/>
  <c r="I5" i="14"/>
  <c r="K5" i="14" s="1"/>
  <c r="U5" i="14" s="1"/>
  <c r="I347" i="14"/>
  <c r="K347" i="14" s="1"/>
  <c r="I340" i="14"/>
  <c r="K340" i="14" s="1"/>
  <c r="U340" i="14" s="1"/>
  <c r="O340" i="14" s="1"/>
  <c r="I224" i="14"/>
  <c r="K224" i="14" s="1"/>
  <c r="U224" i="14" s="1"/>
  <c r="I218" i="14"/>
  <c r="K218" i="14" s="1"/>
  <c r="U218" i="14" s="1"/>
  <c r="I208" i="14"/>
  <c r="K208" i="14" s="1"/>
  <c r="T208" i="14" s="1"/>
  <c r="I121" i="14"/>
  <c r="K121" i="14" s="1"/>
  <c r="U121" i="14" s="1"/>
  <c r="I94" i="14"/>
  <c r="K94" i="14" s="1"/>
  <c r="U94" i="14" s="1"/>
  <c r="I267" i="14"/>
  <c r="K267" i="14" s="1"/>
  <c r="I211" i="14"/>
  <c r="K211" i="14" s="1"/>
  <c r="I138" i="14"/>
  <c r="K138" i="14" s="1"/>
  <c r="U138" i="14" s="1"/>
  <c r="U63" i="14"/>
  <c r="M63" i="14" s="1"/>
  <c r="U46" i="14"/>
  <c r="N46" i="14" s="1"/>
  <c r="U30" i="14"/>
  <c r="I342" i="14"/>
  <c r="K342" i="14" s="1"/>
  <c r="T342" i="14" s="1"/>
  <c r="I274" i="14"/>
  <c r="K274" i="14" s="1"/>
  <c r="T274" i="14" s="1"/>
  <c r="I141" i="14"/>
  <c r="K141" i="14" s="1"/>
  <c r="T141" i="14" s="1"/>
  <c r="I327" i="14"/>
  <c r="K327" i="14" s="1"/>
  <c r="T327" i="14" s="1"/>
  <c r="U322" i="14"/>
  <c r="Q322" i="14" s="1"/>
  <c r="I290" i="14"/>
  <c r="K290" i="14" s="1"/>
  <c r="U290" i="14" s="1"/>
  <c r="U285" i="14"/>
  <c r="P285" i="14" s="1"/>
  <c r="I204" i="14"/>
  <c r="K204" i="14" s="1"/>
  <c r="T204" i="14" s="1"/>
  <c r="U123" i="14"/>
  <c r="L123" i="14" s="1"/>
  <c r="I119" i="14"/>
  <c r="K119" i="14" s="1"/>
  <c r="U119" i="14" s="1"/>
  <c r="T220" i="14"/>
  <c r="I282" i="14"/>
  <c r="K282" i="14" s="1"/>
  <c r="U282" i="14" s="1"/>
  <c r="L282" i="14" s="1"/>
  <c r="I54" i="14"/>
  <c r="K54" i="14" s="1"/>
  <c r="U16" i="14"/>
  <c r="N269" i="14"/>
  <c r="S115" i="14"/>
  <c r="I345" i="14"/>
  <c r="K345" i="14" s="1"/>
  <c r="U345" i="14" s="1"/>
  <c r="P345" i="14" s="1"/>
  <c r="I326" i="14"/>
  <c r="K326" i="14" s="1"/>
  <c r="T326" i="14" s="1"/>
  <c r="I281" i="14"/>
  <c r="K281" i="14" s="1"/>
  <c r="T281" i="14" s="1"/>
  <c r="U97" i="14"/>
  <c r="O97" i="14" s="1"/>
  <c r="T247" i="14"/>
  <c r="U247" i="14"/>
  <c r="U312" i="14"/>
  <c r="T312" i="14"/>
  <c r="T264" i="14"/>
  <c r="U264" i="14"/>
  <c r="T241" i="14"/>
  <c r="U241" i="14"/>
  <c r="U324" i="14"/>
  <c r="T324" i="14"/>
  <c r="U292" i="14"/>
  <c r="T287" i="14"/>
  <c r="I279" i="14"/>
  <c r="K279" i="14" s="1"/>
  <c r="R205" i="14"/>
  <c r="S205" i="14"/>
  <c r="L205" i="14"/>
  <c r="O205" i="14"/>
  <c r="M205" i="14"/>
  <c r="N205" i="14"/>
  <c r="P205" i="14"/>
  <c r="T193" i="14"/>
  <c r="U193" i="14"/>
  <c r="U208" i="14"/>
  <c r="M350" i="14"/>
  <c r="N350" i="14"/>
  <c r="P350" i="14"/>
  <c r="R350" i="14"/>
  <c r="I333" i="14"/>
  <c r="K333" i="14" s="1"/>
  <c r="Q297" i="14"/>
  <c r="R297" i="14"/>
  <c r="S297" i="14"/>
  <c r="L297" i="14"/>
  <c r="M297" i="14"/>
  <c r="O297" i="14"/>
  <c r="Q287" i="14"/>
  <c r="T249" i="14"/>
  <c r="U249" i="14"/>
  <c r="T114" i="14"/>
  <c r="U114" i="14"/>
  <c r="I358" i="14"/>
  <c r="K358" i="14" s="1"/>
  <c r="U325" i="14"/>
  <c r="I309" i="14"/>
  <c r="K309" i="14" s="1"/>
  <c r="U307" i="14"/>
  <c r="T307" i="14"/>
  <c r="I278" i="14"/>
  <c r="K278" i="14" s="1"/>
  <c r="T263" i="14"/>
  <c r="U263" i="14"/>
  <c r="R207" i="14"/>
  <c r="M207" i="14"/>
  <c r="Q207" i="14"/>
  <c r="M282" i="14"/>
  <c r="I354" i="14"/>
  <c r="K354" i="14" s="1"/>
  <c r="I348" i="14"/>
  <c r="K348" i="14" s="1"/>
  <c r="I335" i="14"/>
  <c r="K335" i="14" s="1"/>
  <c r="N328" i="14"/>
  <c r="Q328" i="14"/>
  <c r="O328" i="14"/>
  <c r="P328" i="14"/>
  <c r="R328" i="14"/>
  <c r="S328" i="14"/>
  <c r="I323" i="14"/>
  <c r="K323" i="14" s="1"/>
  <c r="U318" i="14"/>
  <c r="P297" i="14"/>
  <c r="U274" i="14"/>
  <c r="N314" i="14"/>
  <c r="R314" i="14"/>
  <c r="L314" i="14"/>
  <c r="O314" i="14"/>
  <c r="I261" i="14"/>
  <c r="K261" i="14" s="1"/>
  <c r="I321" i="14"/>
  <c r="K321" i="14" s="1"/>
  <c r="I277" i="14"/>
  <c r="K277" i="14" s="1"/>
  <c r="I337" i="14"/>
  <c r="K337" i="14" s="1"/>
  <c r="T343" i="14"/>
  <c r="U343" i="14"/>
  <c r="N322" i="14"/>
  <c r="L285" i="14"/>
  <c r="M285" i="14"/>
  <c r="O285" i="14"/>
  <c r="R285" i="14"/>
  <c r="S220" i="14"/>
  <c r="Q220" i="14"/>
  <c r="R220" i="14"/>
  <c r="L220" i="14"/>
  <c r="M220" i="14"/>
  <c r="N220" i="14"/>
  <c r="O220" i="14"/>
  <c r="P220" i="14"/>
  <c r="T210" i="14"/>
  <c r="U210" i="14"/>
  <c r="U319" i="14"/>
  <c r="T319" i="14"/>
  <c r="U311" i="14"/>
  <c r="T311" i="14"/>
  <c r="T330" i="14"/>
  <c r="U330" i="14"/>
  <c r="U225" i="14"/>
  <c r="T225" i="14"/>
  <c r="I353" i="14"/>
  <c r="K353" i="14" s="1"/>
  <c r="U317" i="14"/>
  <c r="T317" i="14"/>
  <c r="T314" i="14"/>
  <c r="S285" i="14"/>
  <c r="I238" i="14"/>
  <c r="K238" i="14" s="1"/>
  <c r="L283" i="14"/>
  <c r="T245" i="14"/>
  <c r="U245" i="14"/>
  <c r="I338" i="14"/>
  <c r="K338" i="14" s="1"/>
  <c r="I331" i="14"/>
  <c r="K331" i="14" s="1"/>
  <c r="I316" i="14"/>
  <c r="K316" i="14" s="1"/>
  <c r="I272" i="14"/>
  <c r="K272" i="14" s="1"/>
  <c r="T258" i="14"/>
  <c r="U258" i="14"/>
  <c r="T356" i="14"/>
  <c r="U356" i="14"/>
  <c r="P322" i="14"/>
  <c r="S322" i="14"/>
  <c r="O322" i="14"/>
  <c r="R322" i="14"/>
  <c r="L252" i="14"/>
  <c r="N252" i="14"/>
  <c r="O252" i="14"/>
  <c r="P252" i="14"/>
  <c r="Q252" i="14"/>
  <c r="M252" i="14"/>
  <c r="S252" i="14"/>
  <c r="U313" i="14"/>
  <c r="T313" i="14"/>
  <c r="U231" i="14"/>
  <c r="T231" i="14"/>
  <c r="T201" i="14"/>
  <c r="U201" i="14"/>
  <c r="I339" i="14"/>
  <c r="K339" i="14" s="1"/>
  <c r="I332" i="14"/>
  <c r="K332" i="14" s="1"/>
  <c r="U327" i="14"/>
  <c r="I320" i="14"/>
  <c r="K320" i="14" s="1"/>
  <c r="U293" i="14"/>
  <c r="T293" i="14"/>
  <c r="Q235" i="14"/>
  <c r="L235" i="14"/>
  <c r="M235" i="14"/>
  <c r="N235" i="14"/>
  <c r="O235" i="14"/>
  <c r="S235" i="14"/>
  <c r="T174" i="14"/>
  <c r="U174" i="14"/>
  <c r="T357" i="14"/>
  <c r="U357" i="14"/>
  <c r="I334" i="14"/>
  <c r="K334" i="14" s="1"/>
  <c r="S314" i="14"/>
  <c r="U304" i="14"/>
  <c r="P355" i="14"/>
  <c r="Q355" i="14"/>
  <c r="R355" i="14"/>
  <c r="S355" i="14"/>
  <c r="M355" i="14"/>
  <c r="T351" i="14"/>
  <c r="U351" i="14"/>
  <c r="P314" i="14"/>
  <c r="U306" i="14"/>
  <c r="T306" i="14"/>
  <c r="I286" i="14"/>
  <c r="K286" i="14" s="1"/>
  <c r="I239" i="14"/>
  <c r="K239" i="14" s="1"/>
  <c r="T350" i="14"/>
  <c r="I349" i="14"/>
  <c r="K349" i="14" s="1"/>
  <c r="I336" i="14"/>
  <c r="K336" i="14" s="1"/>
  <c r="M314" i="14"/>
  <c r="U310" i="14"/>
  <c r="T310" i="14"/>
  <c r="L275" i="14"/>
  <c r="N275" i="14"/>
  <c r="O275" i="14"/>
  <c r="S275" i="14"/>
  <c r="T189" i="14"/>
  <c r="U189" i="14"/>
  <c r="I273" i="14"/>
  <c r="K273" i="14" s="1"/>
  <c r="T271" i="14"/>
  <c r="U271" i="14"/>
  <c r="R259" i="14"/>
  <c r="L259" i="14"/>
  <c r="M259" i="14"/>
  <c r="N259" i="14"/>
  <c r="U168" i="14"/>
  <c r="T168" i="14"/>
  <c r="T155" i="14"/>
  <c r="U155" i="14"/>
  <c r="T143" i="14"/>
  <c r="U143" i="14"/>
  <c r="M13" i="14"/>
  <c r="N13" i="14"/>
  <c r="Q13" i="14"/>
  <c r="R13" i="14"/>
  <c r="L13" i="14"/>
  <c r="O13" i="14"/>
  <c r="P13" i="14"/>
  <c r="S13" i="14"/>
  <c r="T289" i="14"/>
  <c r="P242" i="14"/>
  <c r="T192" i="14"/>
  <c r="T158" i="14"/>
  <c r="U158" i="14"/>
  <c r="T128" i="14"/>
  <c r="U128" i="14"/>
  <c r="T65" i="14"/>
  <c r="U65" i="14"/>
  <c r="O259" i="14"/>
  <c r="I257" i="14"/>
  <c r="K257" i="14" s="1"/>
  <c r="I254" i="14"/>
  <c r="K254" i="14" s="1"/>
  <c r="T200" i="14"/>
  <c r="U200" i="14"/>
  <c r="U246" i="14"/>
  <c r="T246" i="14"/>
  <c r="I244" i="14"/>
  <c r="K244" i="14" s="1"/>
  <c r="T240" i="14"/>
  <c r="U240" i="14"/>
  <c r="I229" i="14"/>
  <c r="K229" i="14" s="1"/>
  <c r="T163" i="14"/>
  <c r="U163" i="14"/>
  <c r="I280" i="14"/>
  <c r="K280" i="14" s="1"/>
  <c r="Q243" i="14"/>
  <c r="R243" i="14"/>
  <c r="T222" i="14"/>
  <c r="T194" i="14"/>
  <c r="U194" i="14"/>
  <c r="I191" i="14"/>
  <c r="K191" i="14" s="1"/>
  <c r="U68" i="14"/>
  <c r="T68" i="14"/>
  <c r="I12" i="14"/>
  <c r="K12" i="14" s="1"/>
  <c r="I150" i="14"/>
  <c r="K150" i="14" s="1"/>
  <c r="U267" i="14"/>
  <c r="T267" i="14"/>
  <c r="I237" i="14"/>
  <c r="K237" i="14" s="1"/>
  <c r="I181" i="14"/>
  <c r="K181" i="14" s="1"/>
  <c r="N160" i="14"/>
  <c r="L160" i="14"/>
  <c r="M160" i="14"/>
  <c r="O160" i="14"/>
  <c r="S160" i="14"/>
  <c r="Q160" i="14"/>
  <c r="I34" i="14"/>
  <c r="K34" i="14" s="1"/>
  <c r="I28" i="14"/>
  <c r="K28" i="14" s="1"/>
  <c r="U295" i="14"/>
  <c r="I265" i="14"/>
  <c r="K265" i="14" s="1"/>
  <c r="T233" i="14"/>
  <c r="U233" i="14"/>
  <c r="I213" i="14"/>
  <c r="K213" i="14" s="1"/>
  <c r="I185" i="14"/>
  <c r="K185" i="14" s="1"/>
  <c r="I166" i="14"/>
  <c r="K166" i="14" s="1"/>
  <c r="I288" i="14"/>
  <c r="K288" i="14" s="1"/>
  <c r="U270" i="14"/>
  <c r="T270" i="14"/>
  <c r="Q269" i="14"/>
  <c r="R269" i="14"/>
  <c r="I226" i="14"/>
  <c r="K226" i="14" s="1"/>
  <c r="I177" i="14"/>
  <c r="K177" i="14" s="1"/>
  <c r="I99" i="14"/>
  <c r="K99" i="14" s="1"/>
  <c r="T88" i="14"/>
  <c r="U88" i="14"/>
  <c r="I38" i="14"/>
  <c r="K38" i="14" s="1"/>
  <c r="T131" i="14"/>
  <c r="U131" i="14"/>
  <c r="I179" i="14"/>
  <c r="K179" i="14" s="1"/>
  <c r="I162" i="14"/>
  <c r="K162" i="14" s="1"/>
  <c r="I156" i="14"/>
  <c r="K156" i="14" s="1"/>
  <c r="I120" i="14"/>
  <c r="K120" i="14" s="1"/>
  <c r="I69" i="14"/>
  <c r="K69" i="14" s="1"/>
  <c r="R236" i="14"/>
  <c r="R227" i="14"/>
  <c r="S227" i="14"/>
  <c r="T187" i="14"/>
  <c r="T171" i="14"/>
  <c r="U171" i="14"/>
  <c r="T154" i="14"/>
  <c r="U154" i="14"/>
  <c r="I152" i="14"/>
  <c r="K152" i="14" s="1"/>
  <c r="T67" i="14"/>
  <c r="U67" i="14"/>
  <c r="I255" i="14"/>
  <c r="K255" i="14" s="1"/>
  <c r="T209" i="14"/>
  <c r="I178" i="14"/>
  <c r="K178" i="14" s="1"/>
  <c r="I164" i="14"/>
  <c r="K164" i="14" s="1"/>
  <c r="U122" i="14"/>
  <c r="T122" i="14"/>
  <c r="I104" i="14"/>
  <c r="K104" i="14" s="1"/>
  <c r="I291" i="14"/>
  <c r="K291" i="14" s="1"/>
  <c r="S236" i="14"/>
  <c r="I169" i="14"/>
  <c r="K169" i="14" s="1"/>
  <c r="I42" i="14"/>
  <c r="K42" i="14" s="1"/>
  <c r="T11" i="14"/>
  <c r="U11" i="14"/>
  <c r="I305" i="14"/>
  <c r="K305" i="14" s="1"/>
  <c r="I230" i="14"/>
  <c r="K230" i="14" s="1"/>
  <c r="I151" i="14"/>
  <c r="K151" i="14" s="1"/>
  <c r="I219" i="14"/>
  <c r="K219" i="14" s="1"/>
  <c r="T195" i="14"/>
  <c r="U195" i="14"/>
  <c r="I127" i="14"/>
  <c r="K127" i="14" s="1"/>
  <c r="I90" i="14"/>
  <c r="K90" i="14" s="1"/>
  <c r="I85" i="14"/>
  <c r="K85" i="14" s="1"/>
  <c r="I80" i="14"/>
  <c r="K80" i="14" s="1"/>
  <c r="L236" i="14"/>
  <c r="I198" i="14"/>
  <c r="K198" i="14" s="1"/>
  <c r="T148" i="14"/>
  <c r="U148" i="14"/>
  <c r="T227" i="14"/>
  <c r="U217" i="14"/>
  <c r="T217" i="14"/>
  <c r="U186" i="14"/>
  <c r="T186" i="14"/>
  <c r="O153" i="14"/>
  <c r="P153" i="14"/>
  <c r="M153" i="14"/>
  <c r="N153" i="14"/>
  <c r="R153" i="14"/>
  <c r="S153" i="14"/>
  <c r="I132" i="14"/>
  <c r="K132" i="14" s="1"/>
  <c r="I126" i="14"/>
  <c r="K126" i="14" s="1"/>
  <c r="I112" i="14"/>
  <c r="K112" i="14" s="1"/>
  <c r="U89" i="14"/>
  <c r="T89" i="14"/>
  <c r="I56" i="14"/>
  <c r="K56" i="14" s="1"/>
  <c r="U40" i="14"/>
  <c r="T40" i="14"/>
  <c r="L157" i="14"/>
  <c r="S157" i="14"/>
  <c r="T133" i="14"/>
  <c r="U133" i="14"/>
  <c r="T76" i="14"/>
  <c r="U76" i="14"/>
  <c r="I62" i="14"/>
  <c r="K62" i="14" s="1"/>
  <c r="R157" i="14"/>
  <c r="I135" i="14"/>
  <c r="K135" i="14" s="1"/>
  <c r="I117" i="14"/>
  <c r="K117" i="14" s="1"/>
  <c r="L115" i="14"/>
  <c r="N115" i="14"/>
  <c r="P115" i="14"/>
  <c r="M115" i="14"/>
  <c r="O115" i="14"/>
  <c r="I108" i="14"/>
  <c r="K108" i="14" s="1"/>
  <c r="N100" i="14"/>
  <c r="T55" i="14"/>
  <c r="U55" i="14"/>
  <c r="I6" i="14"/>
  <c r="K6" i="14" s="1"/>
  <c r="T202" i="14"/>
  <c r="U202" i="14"/>
  <c r="I182" i="14"/>
  <c r="K182" i="14" s="1"/>
  <c r="R175" i="14"/>
  <c r="S175" i="14"/>
  <c r="Q157" i="14"/>
  <c r="T121" i="14"/>
  <c r="T196" i="14"/>
  <c r="U196" i="14"/>
  <c r="I159" i="14"/>
  <c r="K159" i="14" s="1"/>
  <c r="I14" i="14"/>
  <c r="K14" i="14" s="1"/>
  <c r="T197" i="14"/>
  <c r="U197" i="14"/>
  <c r="U190" i="14"/>
  <c r="T190" i="14"/>
  <c r="T176" i="14"/>
  <c r="U176" i="14"/>
  <c r="T161" i="14"/>
  <c r="N157" i="14"/>
  <c r="P100" i="14"/>
  <c r="I82" i="14"/>
  <c r="K82" i="14" s="1"/>
  <c r="I78" i="14"/>
  <c r="K78" i="14" s="1"/>
  <c r="U47" i="14"/>
  <c r="T47" i="14"/>
  <c r="I183" i="14"/>
  <c r="K183" i="14" s="1"/>
  <c r="I172" i="14"/>
  <c r="K172" i="14" s="1"/>
  <c r="M157" i="14"/>
  <c r="U124" i="14"/>
  <c r="T124" i="14"/>
  <c r="T111" i="14"/>
  <c r="U111" i="14"/>
  <c r="L95" i="14"/>
  <c r="U54" i="14"/>
  <c r="T54" i="14"/>
  <c r="U9" i="14"/>
  <c r="T9" i="14"/>
  <c r="I144" i="14"/>
  <c r="K144" i="14" s="1"/>
  <c r="I92" i="14"/>
  <c r="K92" i="14" s="1"/>
  <c r="I39" i="14"/>
  <c r="K39" i="14" s="1"/>
  <c r="U26" i="14"/>
  <c r="T26" i="14"/>
  <c r="I268" i="14"/>
  <c r="K268" i="14" s="1"/>
  <c r="I180" i="14"/>
  <c r="K180" i="14" s="1"/>
  <c r="T175" i="14"/>
  <c r="U139" i="14"/>
  <c r="T60" i="14"/>
  <c r="U60" i="14"/>
  <c r="S46" i="14"/>
  <c r="L46" i="14"/>
  <c r="M46" i="14"/>
  <c r="P46" i="14"/>
  <c r="Q46" i="14"/>
  <c r="O46" i="14"/>
  <c r="R46" i="14"/>
  <c r="I184" i="14"/>
  <c r="K184" i="14" s="1"/>
  <c r="Q175" i="14"/>
  <c r="I165" i="14"/>
  <c r="K165" i="14" s="1"/>
  <c r="T115" i="14"/>
  <c r="T113" i="14"/>
  <c r="U113" i="14"/>
  <c r="T81" i="14"/>
  <c r="I53" i="14"/>
  <c r="K53" i="14" s="1"/>
  <c r="T50" i="14"/>
  <c r="U50" i="14"/>
  <c r="U29" i="14"/>
  <c r="T29" i="14"/>
  <c r="L43" i="14"/>
  <c r="O43" i="14"/>
  <c r="P43" i="14"/>
  <c r="Q43" i="14"/>
  <c r="R43" i="14"/>
  <c r="S43" i="14"/>
  <c r="I24" i="14"/>
  <c r="K24" i="14" s="1"/>
  <c r="I22" i="14"/>
  <c r="K22" i="14" s="1"/>
  <c r="L15" i="14"/>
  <c r="O15" i="14"/>
  <c r="I125" i="14"/>
  <c r="K125" i="14" s="1"/>
  <c r="U96" i="14"/>
  <c r="T77" i="14"/>
  <c r="U77" i="14"/>
  <c r="T8" i="14"/>
  <c r="U8" i="14"/>
  <c r="I173" i="14"/>
  <c r="K173" i="14" s="1"/>
  <c r="I103" i="14"/>
  <c r="K103" i="14" s="1"/>
  <c r="T43" i="14"/>
  <c r="N27" i="14"/>
  <c r="I25" i="14"/>
  <c r="K25" i="14" s="1"/>
  <c r="T15" i="14"/>
  <c r="S4" i="14"/>
  <c r="M4" i="14"/>
  <c r="I216" i="14"/>
  <c r="K216" i="14" s="1"/>
  <c r="T149" i="14"/>
  <c r="U149" i="14"/>
  <c r="I145" i="14"/>
  <c r="K145" i="14" s="1"/>
  <c r="U110" i="14"/>
  <c r="T110" i="14"/>
  <c r="I91" i="14"/>
  <c r="K91" i="14" s="1"/>
  <c r="I79" i="14"/>
  <c r="K79" i="14" s="1"/>
  <c r="I64" i="14"/>
  <c r="K64" i="14" s="1"/>
  <c r="U51" i="14"/>
  <c r="T51" i="14"/>
  <c r="N43" i="14"/>
  <c r="I20" i="14"/>
  <c r="K20" i="14" s="1"/>
  <c r="I10" i="14"/>
  <c r="K10" i="14" s="1"/>
  <c r="R4" i="14"/>
  <c r="N97" i="14"/>
  <c r="U61" i="14"/>
  <c r="T61" i="14"/>
  <c r="M43" i="14"/>
  <c r="Q4" i="14"/>
  <c r="I188" i="14"/>
  <c r="K188" i="14" s="1"/>
  <c r="I146" i="14"/>
  <c r="K146" i="14" s="1"/>
  <c r="I107" i="14"/>
  <c r="K107" i="14" s="1"/>
  <c r="T83" i="14"/>
  <c r="U83" i="14"/>
  <c r="T48" i="14"/>
  <c r="U48" i="14"/>
  <c r="U37" i="14"/>
  <c r="T37" i="14"/>
  <c r="L57" i="14"/>
  <c r="O57" i="14"/>
  <c r="P57" i="14"/>
  <c r="I84" i="14"/>
  <c r="K84" i="14" s="1"/>
  <c r="T57" i="14"/>
  <c r="U23" i="14"/>
  <c r="I106" i="14"/>
  <c r="K106" i="14" s="1"/>
  <c r="S57" i="14"/>
  <c r="I98" i="14"/>
  <c r="K98" i="14" s="1"/>
  <c r="T87" i="14"/>
  <c r="U87" i="14"/>
  <c r="S74" i="14"/>
  <c r="L74" i="14"/>
  <c r="N74" i="14"/>
  <c r="R57" i="14"/>
  <c r="R33" i="14"/>
  <c r="S33" i="14"/>
  <c r="L33" i="14"/>
  <c r="N33" i="14"/>
  <c r="O33" i="14"/>
  <c r="Q33" i="14"/>
  <c r="M33" i="14"/>
  <c r="T59" i="14"/>
  <c r="U59" i="14"/>
  <c r="T45" i="14"/>
  <c r="U45" i="14"/>
  <c r="T31" i="14"/>
  <c r="U31" i="14"/>
  <c r="T17" i="14"/>
  <c r="U17" i="14"/>
  <c r="T3" i="14"/>
  <c r="U3" i="14"/>
  <c r="I70" i="14"/>
  <c r="K70" i="14" s="1"/>
  <c r="I49" i="14"/>
  <c r="K49" i="14" s="1"/>
  <c r="I35" i="14"/>
  <c r="K35" i="14" s="1"/>
  <c r="I21" i="14"/>
  <c r="K21" i="14" s="1"/>
  <c r="I7" i="14"/>
  <c r="K7" i="14" s="1"/>
  <c r="N136" i="14" l="1"/>
  <c r="R136" i="14"/>
  <c r="L136" i="14"/>
  <c r="L302" i="14"/>
  <c r="R302" i="14"/>
  <c r="R116" i="14"/>
  <c r="S116" i="14"/>
  <c r="Q116" i="14"/>
  <c r="M116" i="14"/>
  <c r="L116" i="14"/>
  <c r="N116" i="14"/>
  <c r="P116" i="14"/>
  <c r="O116" i="14"/>
  <c r="O86" i="14"/>
  <c r="L227" i="14"/>
  <c r="S269" i="14"/>
  <c r="Q227" i="14"/>
  <c r="T71" i="14"/>
  <c r="U71" i="14"/>
  <c r="S86" i="14"/>
  <c r="R118" i="14"/>
  <c r="U234" i="14"/>
  <c r="S234" i="14" s="1"/>
  <c r="Q206" i="14"/>
  <c r="R283" i="14"/>
  <c r="U2" i="14"/>
  <c r="T2" i="14"/>
  <c r="O206" i="14"/>
  <c r="Q66" i="14"/>
  <c r="Q86" i="14"/>
  <c r="N206" i="14"/>
  <c r="L340" i="14"/>
  <c r="N340" i="14"/>
  <c r="M283" i="14"/>
  <c r="M340" i="14"/>
  <c r="L118" i="14"/>
  <c r="M206" i="14"/>
  <c r="U346" i="14"/>
  <c r="L346" i="14" s="1"/>
  <c r="S283" i="14"/>
  <c r="S340" i="14"/>
  <c r="O269" i="14"/>
  <c r="L296" i="14"/>
  <c r="T302" i="14"/>
  <c r="P118" i="14"/>
  <c r="L206" i="14"/>
  <c r="Q283" i="14"/>
  <c r="R340" i="14"/>
  <c r="U303" i="14"/>
  <c r="N296" i="14"/>
  <c r="O118" i="14"/>
  <c r="R206" i="14"/>
  <c r="O283" i="14"/>
  <c r="Q340" i="14"/>
  <c r="U301" i="14"/>
  <c r="Q301" i="14" s="1"/>
  <c r="L269" i="14"/>
  <c r="U93" i="14"/>
  <c r="L93" i="14" s="1"/>
  <c r="T134" i="14"/>
  <c r="U134" i="14"/>
  <c r="N118" i="14"/>
  <c r="S206" i="14"/>
  <c r="Q285" i="14"/>
  <c r="U215" i="14"/>
  <c r="L215" i="14" s="1"/>
  <c r="U308" i="14"/>
  <c r="Q308" i="14" s="1"/>
  <c r="N283" i="14"/>
  <c r="P340" i="14"/>
  <c r="P269" i="14"/>
  <c r="T232" i="14"/>
  <c r="O227" i="14"/>
  <c r="T36" i="14"/>
  <c r="U36" i="14"/>
  <c r="M118" i="14"/>
  <c r="O296" i="14"/>
  <c r="N227" i="14"/>
  <c r="O175" i="14"/>
  <c r="T299" i="14"/>
  <c r="U299" i="14"/>
  <c r="M296" i="14"/>
  <c r="M227" i="14"/>
  <c r="Q57" i="14"/>
  <c r="M57" i="14"/>
  <c r="N57" i="14"/>
  <c r="T315" i="14"/>
  <c r="S296" i="14"/>
  <c r="U18" i="14"/>
  <c r="N175" i="14"/>
  <c r="U250" i="14"/>
  <c r="P296" i="14"/>
  <c r="Q296" i="14"/>
  <c r="U298" i="14"/>
  <c r="Q118" i="14"/>
  <c r="M100" i="14"/>
  <c r="T296" i="14"/>
  <c r="L322" i="14"/>
  <c r="L175" i="14"/>
  <c r="T252" i="14"/>
  <c r="U228" i="14"/>
  <c r="T228" i="14"/>
  <c r="L63" i="14"/>
  <c r="Q136" i="14"/>
  <c r="M129" i="14"/>
  <c r="O214" i="14"/>
  <c r="S287" i="14"/>
  <c r="O287" i="14"/>
  <c r="R63" i="14"/>
  <c r="P136" i="14"/>
  <c r="S100" i="14"/>
  <c r="Q100" i="14"/>
  <c r="L129" i="14"/>
  <c r="P236" i="14"/>
  <c r="S242" i="14"/>
  <c r="N214" i="14"/>
  <c r="Q282" i="14"/>
  <c r="P287" i="14"/>
  <c r="S129" i="14"/>
  <c r="O63" i="14"/>
  <c r="S15" i="14"/>
  <c r="Q27" i="14"/>
  <c r="L109" i="14"/>
  <c r="T138" i="14"/>
  <c r="P157" i="14"/>
  <c r="O100" i="14"/>
  <c r="S41" i="14"/>
  <c r="R129" i="14"/>
  <c r="O236" i="14"/>
  <c r="Q236" i="14"/>
  <c r="T119" i="14"/>
  <c r="R242" i="14"/>
  <c r="R275" i="14"/>
  <c r="M214" i="14"/>
  <c r="N282" i="14"/>
  <c r="R287" i="14"/>
  <c r="N129" i="14"/>
  <c r="Q214" i="14"/>
  <c r="T352" i="14"/>
  <c r="N63" i="14"/>
  <c r="Q242" i="14"/>
  <c r="P41" i="14"/>
  <c r="U221" i="14"/>
  <c r="Q221" i="14" s="1"/>
  <c r="S63" i="14"/>
  <c r="T52" i="14"/>
  <c r="L41" i="14"/>
  <c r="Q123" i="14"/>
  <c r="O282" i="14"/>
  <c r="L287" i="14"/>
  <c r="S294" i="14"/>
  <c r="U73" i="14"/>
  <c r="N73" i="14" s="1"/>
  <c r="Q63" i="14"/>
  <c r="R41" i="14"/>
  <c r="O243" i="14"/>
  <c r="Q275" i="14"/>
  <c r="Q302" i="14"/>
  <c r="M287" i="14"/>
  <c r="P294" i="14"/>
  <c r="U58" i="14"/>
  <c r="P63" i="14"/>
  <c r="P4" i="14"/>
  <c r="Q41" i="14"/>
  <c r="U141" i="14"/>
  <c r="M141" i="14" s="1"/>
  <c r="T142" i="14"/>
  <c r="P275" i="14"/>
  <c r="P302" i="14"/>
  <c r="M303" i="14"/>
  <c r="S167" i="14"/>
  <c r="P207" i="14"/>
  <c r="O294" i="14"/>
  <c r="T253" i="14"/>
  <c r="U253" i="14"/>
  <c r="L153" i="14"/>
  <c r="Q153" i="14"/>
  <c r="O4" i="14"/>
  <c r="Q15" i="14"/>
  <c r="N41" i="14"/>
  <c r="U137" i="14"/>
  <c r="S137" i="14" s="1"/>
  <c r="P243" i="14"/>
  <c r="S243" i="14"/>
  <c r="L242" i="14"/>
  <c r="O302" i="14"/>
  <c r="R303" i="14"/>
  <c r="T290" i="14"/>
  <c r="U266" i="14"/>
  <c r="R167" i="14"/>
  <c r="O207" i="14"/>
  <c r="R294" i="14"/>
  <c r="U344" i="14"/>
  <c r="N344" i="14" s="1"/>
  <c r="S97" i="14"/>
  <c r="N4" i="14"/>
  <c r="N15" i="14"/>
  <c r="S136" i="14"/>
  <c r="M41" i="14"/>
  <c r="U248" i="14"/>
  <c r="Q248" i="14" s="1"/>
  <c r="N243" i="14"/>
  <c r="U203" i="14"/>
  <c r="P203" i="14" s="1"/>
  <c r="S302" i="14"/>
  <c r="M167" i="14"/>
  <c r="N207" i="14"/>
  <c r="P214" i="14"/>
  <c r="Q129" i="14"/>
  <c r="S214" i="14"/>
  <c r="R282" i="14"/>
  <c r="T94" i="14"/>
  <c r="O129" i="14"/>
  <c r="P282" i="14"/>
  <c r="N287" i="14"/>
  <c r="M15" i="14"/>
  <c r="O136" i="14"/>
  <c r="U204" i="14"/>
  <c r="S204" i="14" s="1"/>
  <c r="M243" i="14"/>
  <c r="M242" i="14"/>
  <c r="P303" i="14"/>
  <c r="U281" i="14"/>
  <c r="Q281" i="14" s="1"/>
  <c r="R15" i="14"/>
  <c r="M136" i="14"/>
  <c r="N242" i="14"/>
  <c r="R214" i="14"/>
  <c r="M322" i="14"/>
  <c r="S303" i="14"/>
  <c r="L207" i="14"/>
  <c r="N236" i="14"/>
  <c r="L86" i="14"/>
  <c r="M86" i="14"/>
  <c r="N86" i="14"/>
  <c r="R86" i="14"/>
  <c r="L284" i="14"/>
  <c r="O284" i="14"/>
  <c r="L256" i="14"/>
  <c r="M256" i="14"/>
  <c r="N256" i="14"/>
  <c r="O256" i="14"/>
  <c r="P256" i="14"/>
  <c r="Q256" i="14"/>
  <c r="R256" i="14"/>
  <c r="S256" i="14"/>
  <c r="R102" i="14"/>
  <c r="P109" i="14"/>
  <c r="P123" i="14"/>
  <c r="R232" i="14"/>
  <c r="R284" i="14"/>
  <c r="O260" i="14"/>
  <c r="M284" i="14"/>
  <c r="R345" i="14"/>
  <c r="Q167" i="14"/>
  <c r="M74" i="14"/>
  <c r="O74" i="14"/>
  <c r="Q74" i="14"/>
  <c r="R74" i="14"/>
  <c r="P102" i="14"/>
  <c r="O109" i="14"/>
  <c r="O232" i="14"/>
  <c r="T105" i="14"/>
  <c r="N260" i="14"/>
  <c r="Q345" i="14"/>
  <c r="N298" i="14"/>
  <c r="N167" i="14"/>
  <c r="T218" i="14"/>
  <c r="U326" i="14"/>
  <c r="M326" i="14" s="1"/>
  <c r="Q102" i="14"/>
  <c r="S260" i="14"/>
  <c r="P284" i="14"/>
  <c r="M27" i="14"/>
  <c r="P260" i="14"/>
  <c r="L58" i="14"/>
  <c r="M58" i="14"/>
  <c r="N58" i="14"/>
  <c r="O58" i="14"/>
  <c r="P58" i="14"/>
  <c r="Q58" i="14"/>
  <c r="R58" i="14"/>
  <c r="S58" i="14"/>
  <c r="N109" i="14"/>
  <c r="N232" i="14"/>
  <c r="M260" i="14"/>
  <c r="M262" i="14"/>
  <c r="O345" i="14"/>
  <c r="L167" i="14"/>
  <c r="U347" i="14"/>
  <c r="T347" i="14"/>
  <c r="O147" i="14"/>
  <c r="P147" i="14"/>
  <c r="Q147" i="14"/>
  <c r="R147" i="14"/>
  <c r="S147" i="14"/>
  <c r="L147" i="14"/>
  <c r="M147" i="14"/>
  <c r="N147" i="14"/>
  <c r="P66" i="14"/>
  <c r="L102" i="14"/>
  <c r="R109" i="14"/>
  <c r="M232" i="14"/>
  <c r="L260" i="14"/>
  <c r="U300" i="14"/>
  <c r="N300" i="14" s="1"/>
  <c r="L262" i="14"/>
  <c r="N345" i="14"/>
  <c r="S298" i="14"/>
  <c r="P167" i="14"/>
  <c r="S16" i="14"/>
  <c r="N16" i="14"/>
  <c r="L16" i="14"/>
  <c r="M16" i="14"/>
  <c r="O16" i="14"/>
  <c r="P16" i="14"/>
  <c r="Q16" i="14"/>
  <c r="R16" i="14"/>
  <c r="N30" i="14"/>
  <c r="S30" i="14"/>
  <c r="O30" i="14"/>
  <c r="P30" i="14"/>
  <c r="Q30" i="14"/>
  <c r="R30" i="14"/>
  <c r="L30" i="14"/>
  <c r="M30" i="14"/>
  <c r="U251" i="14"/>
  <c r="T251" i="14"/>
  <c r="M72" i="14"/>
  <c r="L72" i="14"/>
  <c r="N72" i="14"/>
  <c r="O72" i="14"/>
  <c r="P72" i="14"/>
  <c r="Q72" i="14"/>
  <c r="R72" i="14"/>
  <c r="S72" i="14"/>
  <c r="T276" i="14"/>
  <c r="U276" i="14"/>
  <c r="T140" i="14"/>
  <c r="U140" i="14"/>
  <c r="M19" i="14"/>
  <c r="N66" i="14"/>
  <c r="O102" i="14"/>
  <c r="Q109" i="14"/>
  <c r="Q95" i="14"/>
  <c r="Q232" i="14"/>
  <c r="R260" i="14"/>
  <c r="T284" i="14"/>
  <c r="S282" i="14"/>
  <c r="S262" i="14"/>
  <c r="M345" i="14"/>
  <c r="R298" i="14"/>
  <c r="T345" i="14"/>
  <c r="U75" i="14"/>
  <c r="T75" i="14"/>
  <c r="U341" i="14"/>
  <c r="T341" i="14"/>
  <c r="Q19" i="14"/>
  <c r="M102" i="14"/>
  <c r="N95" i="14"/>
  <c r="P232" i="14"/>
  <c r="R262" i="14"/>
  <c r="L345" i="14"/>
  <c r="P298" i="14"/>
  <c r="U342" i="14"/>
  <c r="N342" i="14" s="1"/>
  <c r="O19" i="14"/>
  <c r="T5" i="14"/>
  <c r="S27" i="14"/>
  <c r="M109" i="14"/>
  <c r="M95" i="14"/>
  <c r="S123" i="14"/>
  <c r="Q262" i="14"/>
  <c r="L294" i="14"/>
  <c r="M294" i="14"/>
  <c r="T170" i="14"/>
  <c r="U170" i="14"/>
  <c r="N19" i="14"/>
  <c r="O27" i="14"/>
  <c r="P95" i="14"/>
  <c r="R123" i="14"/>
  <c r="N262" i="14"/>
  <c r="R97" i="14"/>
  <c r="L97" i="14"/>
  <c r="P97" i="14"/>
  <c r="Q97" i="14"/>
  <c r="T211" i="14"/>
  <c r="U211" i="14"/>
  <c r="T130" i="14"/>
  <c r="U130" i="14"/>
  <c r="N102" i="14"/>
  <c r="L19" i="14"/>
  <c r="P27" i="14"/>
  <c r="O95" i="14"/>
  <c r="O123" i="14"/>
  <c r="S284" i="14"/>
  <c r="U199" i="14"/>
  <c r="N199" i="14" s="1"/>
  <c r="T224" i="14"/>
  <c r="P262" i="14"/>
  <c r="T212" i="14"/>
  <c r="U212" i="14"/>
  <c r="L44" i="14"/>
  <c r="M44" i="14"/>
  <c r="N44" i="14"/>
  <c r="O44" i="14"/>
  <c r="P44" i="14"/>
  <c r="Q44" i="14"/>
  <c r="R44" i="14"/>
  <c r="S44" i="14"/>
  <c r="S19" i="14"/>
  <c r="L27" i="14"/>
  <c r="N123" i="14"/>
  <c r="P235" i="14"/>
  <c r="N285" i="14"/>
  <c r="U223" i="14"/>
  <c r="T223" i="14"/>
  <c r="T32" i="14"/>
  <c r="U32" i="14"/>
  <c r="M123" i="14"/>
  <c r="S232" i="14"/>
  <c r="N284" i="14"/>
  <c r="S345" i="14"/>
  <c r="L66" i="14"/>
  <c r="O66" i="14"/>
  <c r="R66" i="14"/>
  <c r="S66" i="14"/>
  <c r="P74" i="14"/>
  <c r="R19" i="14"/>
  <c r="M97" i="14"/>
  <c r="R95" i="14"/>
  <c r="L100" i="14"/>
  <c r="Q284" i="14"/>
  <c r="Q259" i="14"/>
  <c r="S259" i="14"/>
  <c r="T282" i="14"/>
  <c r="T340" i="14"/>
  <c r="N294" i="14"/>
  <c r="T329" i="14"/>
  <c r="U329" i="14"/>
  <c r="T101" i="14"/>
  <c r="U101" i="14"/>
  <c r="N302" i="14"/>
  <c r="M302" i="14"/>
  <c r="T333" i="14"/>
  <c r="U333" i="14"/>
  <c r="T39" i="14"/>
  <c r="U39" i="14"/>
  <c r="M17" i="14"/>
  <c r="N17" i="14"/>
  <c r="P17" i="14"/>
  <c r="Q17" i="14"/>
  <c r="R17" i="14"/>
  <c r="S17" i="14"/>
  <c r="O17" i="14"/>
  <c r="L17" i="14"/>
  <c r="R61" i="14"/>
  <c r="S61" i="14"/>
  <c r="L61" i="14"/>
  <c r="N61" i="14"/>
  <c r="O61" i="14"/>
  <c r="Q61" i="14"/>
  <c r="M61" i="14"/>
  <c r="P61" i="14"/>
  <c r="O50" i="14"/>
  <c r="P50" i="14"/>
  <c r="R50" i="14"/>
  <c r="S50" i="14"/>
  <c r="M50" i="14"/>
  <c r="N50" i="14"/>
  <c r="L50" i="14"/>
  <c r="Q50" i="14"/>
  <c r="U159" i="14"/>
  <c r="T159" i="14"/>
  <c r="P209" i="14"/>
  <c r="S209" i="14"/>
  <c r="Q209" i="14"/>
  <c r="R209" i="14"/>
  <c r="L209" i="14"/>
  <c r="M209" i="14"/>
  <c r="N209" i="14"/>
  <c r="O209" i="14"/>
  <c r="T120" i="14"/>
  <c r="U120" i="14"/>
  <c r="U12" i="14"/>
  <c r="T12" i="14"/>
  <c r="L119" i="14"/>
  <c r="O119" i="14"/>
  <c r="P119" i="14"/>
  <c r="Q119" i="14"/>
  <c r="M119" i="14"/>
  <c r="N119" i="14"/>
  <c r="S119" i="14"/>
  <c r="R119" i="14"/>
  <c r="T244" i="14"/>
  <c r="U244" i="14"/>
  <c r="N346" i="14"/>
  <c r="P346" i="14"/>
  <c r="Q346" i="14"/>
  <c r="R346" i="14"/>
  <c r="S346" i="14"/>
  <c r="O346" i="14"/>
  <c r="P245" i="14"/>
  <c r="Q245" i="14"/>
  <c r="L245" i="14"/>
  <c r="M245" i="14"/>
  <c r="N245" i="14"/>
  <c r="O245" i="14"/>
  <c r="R245" i="14"/>
  <c r="S245" i="14"/>
  <c r="T277" i="14"/>
  <c r="U277" i="14"/>
  <c r="T354" i="14"/>
  <c r="U354" i="14"/>
  <c r="R324" i="14"/>
  <c r="P324" i="14"/>
  <c r="L324" i="14"/>
  <c r="M324" i="14"/>
  <c r="O324" i="14"/>
  <c r="Q324" i="14"/>
  <c r="S324" i="14"/>
  <c r="N324" i="14"/>
  <c r="R5" i="14"/>
  <c r="S5" i="14"/>
  <c r="L5" i="14"/>
  <c r="N5" i="14"/>
  <c r="O5" i="14"/>
  <c r="Q5" i="14"/>
  <c r="M5" i="14"/>
  <c r="P5" i="14"/>
  <c r="T35" i="14"/>
  <c r="U35" i="14"/>
  <c r="U184" i="14"/>
  <c r="T184" i="14"/>
  <c r="U82" i="14"/>
  <c r="T82" i="14"/>
  <c r="O196" i="14"/>
  <c r="L196" i="14"/>
  <c r="M196" i="14"/>
  <c r="N196" i="14"/>
  <c r="Q196" i="14"/>
  <c r="R196" i="14"/>
  <c r="S196" i="14"/>
  <c r="P196" i="14"/>
  <c r="T62" i="14"/>
  <c r="U62" i="14"/>
  <c r="R89" i="14"/>
  <c r="S89" i="14"/>
  <c r="Q89" i="14"/>
  <c r="L89" i="14"/>
  <c r="M89" i="14"/>
  <c r="N89" i="14"/>
  <c r="O89" i="14"/>
  <c r="P89" i="14"/>
  <c r="R187" i="14"/>
  <c r="S187" i="14"/>
  <c r="P187" i="14"/>
  <c r="O187" i="14"/>
  <c r="Q187" i="14"/>
  <c r="L187" i="14"/>
  <c r="N187" i="14"/>
  <c r="M187" i="14"/>
  <c r="P233" i="14"/>
  <c r="Q233" i="14"/>
  <c r="O233" i="14"/>
  <c r="R233" i="14"/>
  <c r="S233" i="14"/>
  <c r="L233" i="14"/>
  <c r="N233" i="14"/>
  <c r="M233" i="14"/>
  <c r="S295" i="14"/>
  <c r="Q295" i="14"/>
  <c r="R295" i="14"/>
  <c r="P295" i="14"/>
  <c r="M295" i="14"/>
  <c r="O295" i="14"/>
  <c r="L295" i="14"/>
  <c r="N295" i="14"/>
  <c r="U237" i="14"/>
  <c r="T237" i="14"/>
  <c r="S163" i="14"/>
  <c r="N163" i="14"/>
  <c r="O163" i="14"/>
  <c r="P163" i="14"/>
  <c r="Q163" i="14"/>
  <c r="R163" i="14"/>
  <c r="L163" i="14"/>
  <c r="M163" i="14"/>
  <c r="T254" i="14"/>
  <c r="U254" i="14"/>
  <c r="L189" i="14"/>
  <c r="M189" i="14"/>
  <c r="N189" i="14"/>
  <c r="O189" i="14"/>
  <c r="Q189" i="14"/>
  <c r="R189" i="14"/>
  <c r="S189" i="14"/>
  <c r="P189" i="14"/>
  <c r="O224" i="14"/>
  <c r="R224" i="14"/>
  <c r="S224" i="14"/>
  <c r="L224" i="14"/>
  <c r="M224" i="14"/>
  <c r="N224" i="14"/>
  <c r="P224" i="14"/>
  <c r="Q224" i="14"/>
  <c r="L351" i="14"/>
  <c r="M351" i="14"/>
  <c r="O351" i="14"/>
  <c r="Q351" i="14"/>
  <c r="S351" i="14"/>
  <c r="N351" i="14"/>
  <c r="R351" i="14"/>
  <c r="P351" i="14"/>
  <c r="T334" i="14"/>
  <c r="U334" i="14"/>
  <c r="R317" i="14"/>
  <c r="L317" i="14"/>
  <c r="M317" i="14"/>
  <c r="N317" i="14"/>
  <c r="O317" i="14"/>
  <c r="Q317" i="14"/>
  <c r="S317" i="14"/>
  <c r="P317" i="14"/>
  <c r="R319" i="14"/>
  <c r="P319" i="14"/>
  <c r="Q319" i="14"/>
  <c r="S319" i="14"/>
  <c r="M319" i="14"/>
  <c r="L319" i="14"/>
  <c r="N319" i="14"/>
  <c r="O319" i="14"/>
  <c r="N343" i="14"/>
  <c r="O343" i="14"/>
  <c r="P343" i="14"/>
  <c r="Q343" i="14"/>
  <c r="S343" i="14"/>
  <c r="L343" i="14"/>
  <c r="M343" i="14"/>
  <c r="R343" i="14"/>
  <c r="T323" i="14"/>
  <c r="U323" i="14"/>
  <c r="T358" i="14"/>
  <c r="U358" i="14"/>
  <c r="L241" i="14"/>
  <c r="Q241" i="14"/>
  <c r="R241" i="14"/>
  <c r="M241" i="14"/>
  <c r="N241" i="14"/>
  <c r="S241" i="14"/>
  <c r="P241" i="14"/>
  <c r="O241" i="14"/>
  <c r="U70" i="14"/>
  <c r="T70" i="14"/>
  <c r="T84" i="14"/>
  <c r="U84" i="14"/>
  <c r="N197" i="14"/>
  <c r="M197" i="14"/>
  <c r="O197" i="14"/>
  <c r="S197" i="14"/>
  <c r="Q197" i="14"/>
  <c r="P197" i="14"/>
  <c r="L197" i="14"/>
  <c r="R197" i="14"/>
  <c r="T90" i="14"/>
  <c r="U90" i="14"/>
  <c r="U164" i="14"/>
  <c r="T164" i="14"/>
  <c r="T150" i="14"/>
  <c r="U150" i="14"/>
  <c r="M158" i="14"/>
  <c r="N158" i="14"/>
  <c r="O158" i="14"/>
  <c r="P158" i="14"/>
  <c r="Q158" i="14"/>
  <c r="R158" i="14"/>
  <c r="L158" i="14"/>
  <c r="S158" i="14"/>
  <c r="R306" i="14"/>
  <c r="S306" i="14"/>
  <c r="M306" i="14"/>
  <c r="O306" i="14"/>
  <c r="N306" i="14"/>
  <c r="L306" i="14"/>
  <c r="Q306" i="14"/>
  <c r="P306" i="14"/>
  <c r="O356" i="14"/>
  <c r="P356" i="14"/>
  <c r="Q356" i="14"/>
  <c r="R356" i="14"/>
  <c r="L356" i="14"/>
  <c r="S356" i="14"/>
  <c r="M356" i="14"/>
  <c r="N356" i="14"/>
  <c r="O342" i="14"/>
  <c r="P342" i="14"/>
  <c r="R342" i="14"/>
  <c r="L342" i="14"/>
  <c r="M342" i="14"/>
  <c r="L26" i="14"/>
  <c r="N26" i="14"/>
  <c r="O26" i="14"/>
  <c r="R26" i="14"/>
  <c r="S26" i="14"/>
  <c r="M26" i="14"/>
  <c r="P26" i="14"/>
  <c r="Q26" i="14"/>
  <c r="U42" i="14"/>
  <c r="T42" i="14"/>
  <c r="P234" i="14"/>
  <c r="M234" i="14"/>
  <c r="O234" i="14"/>
  <c r="L234" i="14"/>
  <c r="Q292" i="14"/>
  <c r="R292" i="14"/>
  <c r="L292" i="14"/>
  <c r="M292" i="14"/>
  <c r="O292" i="14"/>
  <c r="P292" i="14"/>
  <c r="S292" i="14"/>
  <c r="N292" i="14"/>
  <c r="T78" i="14"/>
  <c r="U78" i="14"/>
  <c r="N148" i="14"/>
  <c r="L148" i="14"/>
  <c r="M148" i="14"/>
  <c r="O148" i="14"/>
  <c r="P148" i="14"/>
  <c r="Q148" i="14"/>
  <c r="R148" i="14"/>
  <c r="S148" i="14"/>
  <c r="U178" i="14"/>
  <c r="T178" i="14"/>
  <c r="T226" i="14"/>
  <c r="U226" i="14"/>
  <c r="U181" i="14"/>
  <c r="T181" i="14"/>
  <c r="S192" i="14"/>
  <c r="L192" i="14"/>
  <c r="M192" i="14"/>
  <c r="N192" i="14"/>
  <c r="O192" i="14"/>
  <c r="Q192" i="14"/>
  <c r="R192" i="14"/>
  <c r="P192" i="14"/>
  <c r="M83" i="14"/>
  <c r="N83" i="14"/>
  <c r="L83" i="14"/>
  <c r="P83" i="14"/>
  <c r="O83" i="14"/>
  <c r="Q83" i="14"/>
  <c r="R83" i="14"/>
  <c r="S83" i="14"/>
  <c r="T216" i="14"/>
  <c r="U216" i="14"/>
  <c r="T53" i="14"/>
  <c r="U53" i="14"/>
  <c r="T169" i="14"/>
  <c r="U169" i="14"/>
  <c r="O246" i="14"/>
  <c r="P246" i="14"/>
  <c r="L246" i="14"/>
  <c r="M246" i="14"/>
  <c r="N246" i="14"/>
  <c r="Q246" i="14"/>
  <c r="R246" i="14"/>
  <c r="S246" i="14"/>
  <c r="T336" i="14"/>
  <c r="U336" i="14"/>
  <c r="U64" i="14"/>
  <c r="T64" i="14"/>
  <c r="T22" i="14"/>
  <c r="U22" i="14"/>
  <c r="U14" i="14"/>
  <c r="T14" i="14"/>
  <c r="U108" i="14"/>
  <c r="T108" i="14"/>
  <c r="Q76" i="14"/>
  <c r="R76" i="14"/>
  <c r="N76" i="14"/>
  <c r="O76" i="14"/>
  <c r="S76" i="14"/>
  <c r="M76" i="14"/>
  <c r="P76" i="14"/>
  <c r="L76" i="14"/>
  <c r="U112" i="14"/>
  <c r="T112" i="14"/>
  <c r="T198" i="14"/>
  <c r="U198" i="14"/>
  <c r="T69" i="14"/>
  <c r="U69" i="14"/>
  <c r="U28" i="14"/>
  <c r="T28" i="14"/>
  <c r="R204" i="14"/>
  <c r="M204" i="14"/>
  <c r="O204" i="14"/>
  <c r="N204" i="14"/>
  <c r="P204" i="14"/>
  <c r="L204" i="14"/>
  <c r="T257" i="14"/>
  <c r="U257" i="14"/>
  <c r="L143" i="14"/>
  <c r="M143" i="14"/>
  <c r="Q143" i="14"/>
  <c r="R143" i="14"/>
  <c r="P143" i="14"/>
  <c r="S143" i="14"/>
  <c r="O143" i="14"/>
  <c r="N143" i="14"/>
  <c r="N357" i="14"/>
  <c r="O357" i="14"/>
  <c r="P357" i="14"/>
  <c r="Q357" i="14"/>
  <c r="S357" i="14"/>
  <c r="L357" i="14"/>
  <c r="M357" i="14"/>
  <c r="R357" i="14"/>
  <c r="Q208" i="14"/>
  <c r="S208" i="14"/>
  <c r="N208" i="14"/>
  <c r="O208" i="14"/>
  <c r="P208" i="14"/>
  <c r="R208" i="14"/>
  <c r="L208" i="14"/>
  <c r="M208" i="14"/>
  <c r="M264" i="14"/>
  <c r="N264" i="14"/>
  <c r="R264" i="14"/>
  <c r="S264" i="14"/>
  <c r="O264" i="14"/>
  <c r="P264" i="14"/>
  <c r="L264" i="14"/>
  <c r="Q264" i="14"/>
  <c r="O8" i="14"/>
  <c r="P8" i="14"/>
  <c r="R8" i="14"/>
  <c r="S8" i="14"/>
  <c r="M8" i="14"/>
  <c r="N8" i="14"/>
  <c r="L8" i="14"/>
  <c r="Q8" i="14"/>
  <c r="N200" i="14"/>
  <c r="O200" i="14"/>
  <c r="P200" i="14"/>
  <c r="Q200" i="14"/>
  <c r="R200" i="14"/>
  <c r="M200" i="14"/>
  <c r="S200" i="14"/>
  <c r="L200" i="14"/>
  <c r="S304" i="14"/>
  <c r="Q304" i="14"/>
  <c r="R304" i="14"/>
  <c r="L304" i="14"/>
  <c r="N304" i="14"/>
  <c r="O304" i="14"/>
  <c r="M304" i="14"/>
  <c r="P304" i="14"/>
  <c r="Q311" i="14"/>
  <c r="R311" i="14"/>
  <c r="M311" i="14"/>
  <c r="N311" i="14"/>
  <c r="O311" i="14"/>
  <c r="P311" i="14"/>
  <c r="L311" i="14"/>
  <c r="S311" i="14"/>
  <c r="U261" i="14"/>
  <c r="T261" i="14"/>
  <c r="T21" i="14"/>
  <c r="U21" i="14"/>
  <c r="Q48" i="14"/>
  <c r="R48" i="14"/>
  <c r="S48" i="14"/>
  <c r="N48" i="14"/>
  <c r="L48" i="14"/>
  <c r="M48" i="14"/>
  <c r="O48" i="14"/>
  <c r="P48" i="14"/>
  <c r="S149" i="14"/>
  <c r="L149" i="14"/>
  <c r="O149" i="14"/>
  <c r="N149" i="14"/>
  <c r="P149" i="14"/>
  <c r="Q149" i="14"/>
  <c r="R149" i="14"/>
  <c r="M149" i="14"/>
  <c r="T165" i="14"/>
  <c r="U165" i="14"/>
  <c r="R47" i="14"/>
  <c r="S47" i="14"/>
  <c r="L47" i="14"/>
  <c r="N47" i="14"/>
  <c r="O47" i="14"/>
  <c r="Q47" i="14"/>
  <c r="M47" i="14"/>
  <c r="P47" i="14"/>
  <c r="T135" i="14"/>
  <c r="U135" i="14"/>
  <c r="L171" i="14"/>
  <c r="Q171" i="14"/>
  <c r="R171" i="14"/>
  <c r="O171" i="14"/>
  <c r="P171" i="14"/>
  <c r="S171" i="14"/>
  <c r="M171" i="14"/>
  <c r="N171" i="14"/>
  <c r="L29" i="14"/>
  <c r="O29" i="14"/>
  <c r="P29" i="14"/>
  <c r="N29" i="14"/>
  <c r="Q29" i="14"/>
  <c r="R29" i="14"/>
  <c r="S29" i="14"/>
  <c r="M29" i="14"/>
  <c r="U56" i="14"/>
  <c r="T56" i="14"/>
  <c r="O137" i="14"/>
  <c r="P137" i="14"/>
  <c r="N137" i="14"/>
  <c r="R137" i="14"/>
  <c r="L137" i="14"/>
  <c r="M137" i="14"/>
  <c r="T213" i="14"/>
  <c r="U213" i="14"/>
  <c r="R310" i="14"/>
  <c r="Q310" i="14"/>
  <c r="L310" i="14"/>
  <c r="M310" i="14"/>
  <c r="N310" i="14"/>
  <c r="P310" i="14"/>
  <c r="S310" i="14"/>
  <c r="O310" i="14"/>
  <c r="T338" i="14"/>
  <c r="U338" i="14"/>
  <c r="N51" i="14"/>
  <c r="O51" i="14"/>
  <c r="Q51" i="14"/>
  <c r="R51" i="14"/>
  <c r="S51" i="14"/>
  <c r="L51" i="14"/>
  <c r="M51" i="14"/>
  <c r="P51" i="14"/>
  <c r="U156" i="14"/>
  <c r="T156" i="14"/>
  <c r="L68" i="14"/>
  <c r="N68" i="14"/>
  <c r="O68" i="14"/>
  <c r="P68" i="14"/>
  <c r="Q68" i="14"/>
  <c r="S68" i="14"/>
  <c r="M68" i="14"/>
  <c r="R68" i="14"/>
  <c r="T272" i="14"/>
  <c r="U272" i="14"/>
  <c r="O210" i="14"/>
  <c r="S210" i="14"/>
  <c r="L210" i="14"/>
  <c r="N210" i="14"/>
  <c r="P210" i="14"/>
  <c r="Q210" i="14"/>
  <c r="R210" i="14"/>
  <c r="M210" i="14"/>
  <c r="T49" i="14"/>
  <c r="U49" i="14"/>
  <c r="M45" i="14"/>
  <c r="N45" i="14"/>
  <c r="R45" i="14"/>
  <c r="S45" i="14"/>
  <c r="Q45" i="14"/>
  <c r="P45" i="14"/>
  <c r="L45" i="14"/>
  <c r="O45" i="14"/>
  <c r="T106" i="14"/>
  <c r="U106" i="14"/>
  <c r="N37" i="14"/>
  <c r="O37" i="14"/>
  <c r="Q37" i="14"/>
  <c r="R37" i="14"/>
  <c r="S37" i="14"/>
  <c r="L37" i="14"/>
  <c r="M37" i="14"/>
  <c r="P37" i="14"/>
  <c r="T107" i="14"/>
  <c r="U107" i="14"/>
  <c r="L81" i="14"/>
  <c r="M81" i="14"/>
  <c r="O81" i="14"/>
  <c r="P81" i="14"/>
  <c r="S81" i="14"/>
  <c r="R81" i="14"/>
  <c r="N81" i="14"/>
  <c r="Q81" i="14"/>
  <c r="T144" i="14"/>
  <c r="U144" i="14"/>
  <c r="R217" i="14"/>
  <c r="S217" i="14"/>
  <c r="M217" i="14"/>
  <c r="N217" i="14"/>
  <c r="O217" i="14"/>
  <c r="P217" i="14"/>
  <c r="Q217" i="14"/>
  <c r="L217" i="14"/>
  <c r="U127" i="14"/>
  <c r="T127" i="14"/>
  <c r="U291" i="14"/>
  <c r="T291" i="14"/>
  <c r="T162" i="14"/>
  <c r="U162" i="14"/>
  <c r="T38" i="14"/>
  <c r="U38" i="14"/>
  <c r="P270" i="14"/>
  <c r="Q270" i="14"/>
  <c r="L270" i="14"/>
  <c r="M270" i="14"/>
  <c r="O270" i="14"/>
  <c r="R270" i="14"/>
  <c r="S270" i="14"/>
  <c r="N270" i="14"/>
  <c r="T34" i="14"/>
  <c r="U34" i="14"/>
  <c r="Q271" i="14"/>
  <c r="R271" i="14"/>
  <c r="N271" i="14"/>
  <c r="O271" i="14"/>
  <c r="P271" i="14"/>
  <c r="S271" i="14"/>
  <c r="M271" i="14"/>
  <c r="L271" i="14"/>
  <c r="T286" i="14"/>
  <c r="U286" i="14"/>
  <c r="Q293" i="14"/>
  <c r="R293" i="14"/>
  <c r="L293" i="14"/>
  <c r="M293" i="14"/>
  <c r="N293" i="14"/>
  <c r="O293" i="14"/>
  <c r="S293" i="14"/>
  <c r="P293" i="14"/>
  <c r="P201" i="14"/>
  <c r="Q201" i="14"/>
  <c r="R201" i="14"/>
  <c r="S201" i="14"/>
  <c r="O201" i="14"/>
  <c r="L201" i="14"/>
  <c r="M201" i="14"/>
  <c r="N201" i="14"/>
  <c r="O313" i="14"/>
  <c r="R313" i="14"/>
  <c r="S313" i="14"/>
  <c r="L313" i="14"/>
  <c r="N313" i="14"/>
  <c r="M313" i="14"/>
  <c r="P313" i="14"/>
  <c r="Q313" i="14"/>
  <c r="T353" i="14"/>
  <c r="U353" i="14"/>
  <c r="N263" i="14"/>
  <c r="O263" i="14"/>
  <c r="Q263" i="14"/>
  <c r="R263" i="14"/>
  <c r="S263" i="14"/>
  <c r="L263" i="14"/>
  <c r="M263" i="14"/>
  <c r="P263" i="14"/>
  <c r="N249" i="14"/>
  <c r="O249" i="14"/>
  <c r="S249" i="14"/>
  <c r="L249" i="14"/>
  <c r="M249" i="14"/>
  <c r="R249" i="14"/>
  <c r="P249" i="14"/>
  <c r="Q249" i="14"/>
  <c r="U145" i="14"/>
  <c r="T145" i="14"/>
  <c r="L40" i="14"/>
  <c r="N40" i="14"/>
  <c r="O40" i="14"/>
  <c r="R40" i="14"/>
  <c r="S40" i="14"/>
  <c r="P40" i="14"/>
  <c r="M40" i="14"/>
  <c r="Q40" i="14"/>
  <c r="T331" i="14"/>
  <c r="U331" i="14"/>
  <c r="T337" i="14"/>
  <c r="U337" i="14"/>
  <c r="M315" i="14"/>
  <c r="R315" i="14"/>
  <c r="L315" i="14"/>
  <c r="N315" i="14"/>
  <c r="O315" i="14"/>
  <c r="Q315" i="14"/>
  <c r="P315" i="14"/>
  <c r="S315" i="14"/>
  <c r="M3" i="14"/>
  <c r="N3" i="14"/>
  <c r="P3" i="14"/>
  <c r="L3" i="14"/>
  <c r="O3" i="14"/>
  <c r="Q3" i="14"/>
  <c r="R3" i="14"/>
  <c r="S3" i="14"/>
  <c r="S121" i="14"/>
  <c r="R121" i="14"/>
  <c r="L121" i="14"/>
  <c r="M121" i="14"/>
  <c r="N121" i="14"/>
  <c r="O121" i="14"/>
  <c r="P121" i="14"/>
  <c r="Q121" i="14"/>
  <c r="U185" i="14"/>
  <c r="T185" i="14"/>
  <c r="T280" i="14"/>
  <c r="U280" i="14"/>
  <c r="L266" i="14"/>
  <c r="N266" i="14"/>
  <c r="O266" i="14"/>
  <c r="P266" i="14"/>
  <c r="Q266" i="14"/>
  <c r="S266" i="14"/>
  <c r="M266" i="14"/>
  <c r="R266" i="14"/>
  <c r="L308" i="14"/>
  <c r="N308" i="14"/>
  <c r="S308" i="14"/>
  <c r="O308" i="14"/>
  <c r="R308" i="14"/>
  <c r="T348" i="14"/>
  <c r="U348" i="14"/>
  <c r="R193" i="14"/>
  <c r="M193" i="14"/>
  <c r="N193" i="14"/>
  <c r="O193" i="14"/>
  <c r="P193" i="14"/>
  <c r="Q193" i="14"/>
  <c r="L193" i="14"/>
  <c r="S193" i="14"/>
  <c r="P77" i="14"/>
  <c r="Q77" i="14"/>
  <c r="S77" i="14"/>
  <c r="R77" i="14"/>
  <c r="L77" i="14"/>
  <c r="M77" i="14"/>
  <c r="N77" i="14"/>
  <c r="O77" i="14"/>
  <c r="T265" i="14"/>
  <c r="U265" i="14"/>
  <c r="S258" i="14"/>
  <c r="L258" i="14"/>
  <c r="M258" i="14"/>
  <c r="O258" i="14"/>
  <c r="P258" i="14"/>
  <c r="N258" i="14"/>
  <c r="Q258" i="14"/>
  <c r="R258" i="14"/>
  <c r="P290" i="14"/>
  <c r="Q290" i="14"/>
  <c r="M290" i="14"/>
  <c r="O290" i="14"/>
  <c r="R290" i="14"/>
  <c r="S290" i="14"/>
  <c r="L290" i="14"/>
  <c r="N290" i="14"/>
  <c r="M31" i="14"/>
  <c r="N31" i="14"/>
  <c r="Q31" i="14"/>
  <c r="R31" i="14"/>
  <c r="S31" i="14"/>
  <c r="L31" i="14"/>
  <c r="O31" i="14"/>
  <c r="P31" i="14"/>
  <c r="U92" i="14"/>
  <c r="T92" i="14"/>
  <c r="P186" i="14"/>
  <c r="Q186" i="14"/>
  <c r="R186" i="14"/>
  <c r="S186" i="14"/>
  <c r="M186" i="14"/>
  <c r="N186" i="14"/>
  <c r="O186" i="14"/>
  <c r="L186" i="14"/>
  <c r="T10" i="14"/>
  <c r="U10" i="14"/>
  <c r="T79" i="14"/>
  <c r="U79" i="14"/>
  <c r="N96" i="14"/>
  <c r="O96" i="14"/>
  <c r="L96" i="14"/>
  <c r="R96" i="14"/>
  <c r="S96" i="14"/>
  <c r="M96" i="14"/>
  <c r="P96" i="14"/>
  <c r="Q96" i="14"/>
  <c r="T24" i="14"/>
  <c r="U24" i="14"/>
  <c r="N139" i="14"/>
  <c r="O139" i="14"/>
  <c r="P139" i="14"/>
  <c r="L139" i="14"/>
  <c r="S139" i="14"/>
  <c r="M139" i="14"/>
  <c r="Q139" i="14"/>
  <c r="R139" i="14"/>
  <c r="O111" i="14"/>
  <c r="P111" i="14"/>
  <c r="R111" i="14"/>
  <c r="M111" i="14"/>
  <c r="N111" i="14"/>
  <c r="S111" i="14"/>
  <c r="L111" i="14"/>
  <c r="Q111" i="14"/>
  <c r="N138" i="14"/>
  <c r="O138" i="14"/>
  <c r="P138" i="14"/>
  <c r="S138" i="14"/>
  <c r="L138" i="14"/>
  <c r="Q138" i="14"/>
  <c r="R138" i="14"/>
  <c r="M138" i="14"/>
  <c r="M161" i="14"/>
  <c r="N161" i="14"/>
  <c r="O161" i="14"/>
  <c r="P161" i="14"/>
  <c r="L161" i="14"/>
  <c r="S161" i="14"/>
  <c r="R161" i="14"/>
  <c r="Q161" i="14"/>
  <c r="L133" i="14"/>
  <c r="P133" i="14"/>
  <c r="Q133" i="14"/>
  <c r="R133" i="14"/>
  <c r="M133" i="14"/>
  <c r="O133" i="14"/>
  <c r="S133" i="14"/>
  <c r="N133" i="14"/>
  <c r="T151" i="14"/>
  <c r="U151" i="14"/>
  <c r="T255" i="14"/>
  <c r="U255" i="14"/>
  <c r="S88" i="14"/>
  <c r="Q88" i="14"/>
  <c r="R88" i="14"/>
  <c r="P88" i="14"/>
  <c r="O88" i="14"/>
  <c r="N88" i="14"/>
  <c r="M88" i="14"/>
  <c r="L88" i="14"/>
  <c r="M250" i="14"/>
  <c r="N250" i="14"/>
  <c r="R250" i="14"/>
  <c r="S250" i="14"/>
  <c r="O250" i="14"/>
  <c r="P250" i="14"/>
  <c r="Q250" i="14"/>
  <c r="L250" i="14"/>
  <c r="M155" i="14"/>
  <c r="N155" i="14"/>
  <c r="Q155" i="14"/>
  <c r="R155" i="14"/>
  <c r="L155" i="14"/>
  <c r="O155" i="14"/>
  <c r="P155" i="14"/>
  <c r="S155" i="14"/>
  <c r="T349" i="14"/>
  <c r="U349" i="14"/>
  <c r="S203" i="14"/>
  <c r="L203" i="14"/>
  <c r="M203" i="14"/>
  <c r="N203" i="14"/>
  <c r="S174" i="14"/>
  <c r="L174" i="14"/>
  <c r="O174" i="14"/>
  <c r="P174" i="14"/>
  <c r="Q174" i="14"/>
  <c r="R174" i="14"/>
  <c r="N174" i="14"/>
  <c r="M174" i="14"/>
  <c r="P281" i="14"/>
  <c r="Q222" i="14"/>
  <c r="R222" i="14"/>
  <c r="S222" i="14"/>
  <c r="N222" i="14"/>
  <c r="O222" i="14"/>
  <c r="L222" i="14"/>
  <c r="P222" i="14"/>
  <c r="M222" i="14"/>
  <c r="M59" i="14"/>
  <c r="N59" i="14"/>
  <c r="S59" i="14"/>
  <c r="L59" i="14"/>
  <c r="O59" i="14"/>
  <c r="P59" i="14"/>
  <c r="Q59" i="14"/>
  <c r="R59" i="14"/>
  <c r="P87" i="14"/>
  <c r="Q87" i="14"/>
  <c r="S87" i="14"/>
  <c r="O87" i="14"/>
  <c r="L87" i="14"/>
  <c r="M87" i="14"/>
  <c r="N87" i="14"/>
  <c r="R87" i="14"/>
  <c r="M52" i="14"/>
  <c r="N52" i="14"/>
  <c r="P52" i="14"/>
  <c r="Q52" i="14"/>
  <c r="O52" i="14"/>
  <c r="L52" i="14"/>
  <c r="R52" i="14"/>
  <c r="S52" i="14"/>
  <c r="U182" i="14"/>
  <c r="T182" i="14"/>
  <c r="T126" i="14"/>
  <c r="U126" i="14"/>
  <c r="T230" i="14"/>
  <c r="U230" i="14"/>
  <c r="L67" i="14"/>
  <c r="M67" i="14"/>
  <c r="O67" i="14"/>
  <c r="P67" i="14"/>
  <c r="Q67" i="14"/>
  <c r="N67" i="14"/>
  <c r="R67" i="14"/>
  <c r="S67" i="14"/>
  <c r="U179" i="14"/>
  <c r="T179" i="14"/>
  <c r="T191" i="14"/>
  <c r="U191" i="14"/>
  <c r="T320" i="14"/>
  <c r="U320" i="14"/>
  <c r="P312" i="14"/>
  <c r="R312" i="14"/>
  <c r="O312" i="14"/>
  <c r="Q312" i="14"/>
  <c r="S312" i="14"/>
  <c r="L312" i="14"/>
  <c r="M312" i="14"/>
  <c r="N312" i="14"/>
  <c r="T339" i="14"/>
  <c r="U339" i="14"/>
  <c r="L114" i="14"/>
  <c r="M114" i="14"/>
  <c r="O114" i="14"/>
  <c r="Q114" i="14"/>
  <c r="R114" i="14"/>
  <c r="S114" i="14"/>
  <c r="P114" i="14"/>
  <c r="N114" i="14"/>
  <c r="T146" i="14"/>
  <c r="U146" i="14"/>
  <c r="T20" i="14"/>
  <c r="U20" i="14"/>
  <c r="T91" i="14"/>
  <c r="U91" i="14"/>
  <c r="M94" i="14"/>
  <c r="P94" i="14"/>
  <c r="Q94" i="14"/>
  <c r="N94" i="14"/>
  <c r="O94" i="14"/>
  <c r="R94" i="14"/>
  <c r="S94" i="14"/>
  <c r="L94" i="14"/>
  <c r="N9" i="14"/>
  <c r="O9" i="14"/>
  <c r="Q9" i="14"/>
  <c r="R9" i="14"/>
  <c r="S9" i="14"/>
  <c r="M9" i="14"/>
  <c r="L9" i="14"/>
  <c r="P9" i="14"/>
  <c r="U172" i="14"/>
  <c r="T172" i="14"/>
  <c r="R176" i="14"/>
  <c r="S176" i="14"/>
  <c r="L176" i="14"/>
  <c r="M176" i="14"/>
  <c r="P176" i="14"/>
  <c r="Q176" i="14"/>
  <c r="N176" i="14"/>
  <c r="O176" i="14"/>
  <c r="R202" i="14"/>
  <c r="S202" i="14"/>
  <c r="L202" i="14"/>
  <c r="M202" i="14"/>
  <c r="N202" i="14"/>
  <c r="O202" i="14"/>
  <c r="P202" i="14"/>
  <c r="Q202" i="14"/>
  <c r="U80" i="14"/>
  <c r="T80" i="14"/>
  <c r="P195" i="14"/>
  <c r="R195" i="14"/>
  <c r="S195" i="14"/>
  <c r="L195" i="14"/>
  <c r="M195" i="14"/>
  <c r="N195" i="14"/>
  <c r="O195" i="14"/>
  <c r="Q195" i="14"/>
  <c r="T104" i="14"/>
  <c r="U104" i="14"/>
  <c r="T99" i="14"/>
  <c r="U99" i="14"/>
  <c r="Q194" i="14"/>
  <c r="O194" i="14"/>
  <c r="P194" i="14"/>
  <c r="R194" i="14"/>
  <c r="S194" i="14"/>
  <c r="N194" i="14"/>
  <c r="L194" i="14"/>
  <c r="M194" i="14"/>
  <c r="N65" i="14"/>
  <c r="O65" i="14"/>
  <c r="Q65" i="14"/>
  <c r="R65" i="14"/>
  <c r="S65" i="14"/>
  <c r="P65" i="14"/>
  <c r="L65" i="14"/>
  <c r="M65" i="14"/>
  <c r="P289" i="14"/>
  <c r="Q289" i="14"/>
  <c r="N289" i="14"/>
  <c r="O289" i="14"/>
  <c r="R289" i="14"/>
  <c r="S289" i="14"/>
  <c r="L289" i="14"/>
  <c r="M289" i="14"/>
  <c r="T273" i="14"/>
  <c r="U273" i="14"/>
  <c r="S215" i="14"/>
  <c r="O215" i="14"/>
  <c r="P215" i="14"/>
  <c r="Q215" i="14"/>
  <c r="R215" i="14"/>
  <c r="O327" i="14"/>
  <c r="Q327" i="14"/>
  <c r="M327" i="14"/>
  <c r="N327" i="14"/>
  <c r="P327" i="14"/>
  <c r="R327" i="14"/>
  <c r="S327" i="14"/>
  <c r="L327" i="14"/>
  <c r="Q231" i="14"/>
  <c r="R231" i="14"/>
  <c r="L231" i="14"/>
  <c r="M231" i="14"/>
  <c r="N231" i="14"/>
  <c r="O231" i="14"/>
  <c r="P231" i="14"/>
  <c r="S231" i="14"/>
  <c r="N225" i="14"/>
  <c r="R225" i="14"/>
  <c r="S225" i="14"/>
  <c r="M225" i="14"/>
  <c r="O225" i="14"/>
  <c r="P225" i="14"/>
  <c r="Q225" i="14"/>
  <c r="L225" i="14"/>
  <c r="T278" i="14"/>
  <c r="U278" i="14"/>
  <c r="R344" i="14"/>
  <c r="S344" i="14"/>
  <c r="L344" i="14"/>
  <c r="Q325" i="14"/>
  <c r="P325" i="14"/>
  <c r="L325" i="14"/>
  <c r="M325" i="14"/>
  <c r="N325" i="14"/>
  <c r="R325" i="14"/>
  <c r="S325" i="14"/>
  <c r="O325" i="14"/>
  <c r="S352" i="14"/>
  <c r="L352" i="14"/>
  <c r="N352" i="14"/>
  <c r="P352" i="14"/>
  <c r="Q352" i="14"/>
  <c r="R352" i="14"/>
  <c r="M352" i="14"/>
  <c r="O352" i="14"/>
  <c r="M73" i="14"/>
  <c r="O73" i="14"/>
  <c r="N23" i="14"/>
  <c r="O23" i="14"/>
  <c r="Q23" i="14"/>
  <c r="R23" i="14"/>
  <c r="S23" i="14"/>
  <c r="L23" i="14"/>
  <c r="M23" i="14"/>
  <c r="P23" i="14"/>
  <c r="T103" i="14"/>
  <c r="U103" i="14"/>
  <c r="M113" i="14"/>
  <c r="N113" i="14"/>
  <c r="P113" i="14"/>
  <c r="R113" i="14"/>
  <c r="L113" i="14"/>
  <c r="O113" i="14"/>
  <c r="Q113" i="14"/>
  <c r="S113" i="14"/>
  <c r="U180" i="14"/>
  <c r="T180" i="14"/>
  <c r="T132" i="14"/>
  <c r="U132" i="14"/>
  <c r="T305" i="14"/>
  <c r="U305" i="14"/>
  <c r="L105" i="14"/>
  <c r="P105" i="14"/>
  <c r="Q105" i="14"/>
  <c r="S105" i="14"/>
  <c r="O105" i="14"/>
  <c r="M105" i="14"/>
  <c r="N105" i="14"/>
  <c r="R105" i="14"/>
  <c r="T288" i="14"/>
  <c r="U288" i="14"/>
  <c r="T229" i="14"/>
  <c r="U229" i="14"/>
  <c r="N168" i="14"/>
  <c r="O168" i="14"/>
  <c r="L168" i="14"/>
  <c r="M168" i="14"/>
  <c r="Q168" i="14"/>
  <c r="R168" i="14"/>
  <c r="P168" i="14"/>
  <c r="S168" i="14"/>
  <c r="L330" i="14"/>
  <c r="Q330" i="14"/>
  <c r="R330" i="14"/>
  <c r="S330" i="14"/>
  <c r="N330" i="14"/>
  <c r="P330" i="14"/>
  <c r="M330" i="14"/>
  <c r="O330" i="14"/>
  <c r="Q274" i="14"/>
  <c r="R274" i="14"/>
  <c r="M274" i="14"/>
  <c r="P274" i="14"/>
  <c r="S274" i="14"/>
  <c r="N274" i="14"/>
  <c r="O274" i="14"/>
  <c r="L274" i="14"/>
  <c r="Q218" i="14"/>
  <c r="R218" i="14"/>
  <c r="M218" i="14"/>
  <c r="O218" i="14"/>
  <c r="P218" i="14"/>
  <c r="L218" i="14"/>
  <c r="N218" i="14"/>
  <c r="S218" i="14"/>
  <c r="R318" i="14"/>
  <c r="N318" i="14"/>
  <c r="O318" i="14"/>
  <c r="P318" i="14"/>
  <c r="Q318" i="14"/>
  <c r="S318" i="14"/>
  <c r="L318" i="14"/>
  <c r="M318" i="14"/>
  <c r="T7" i="14"/>
  <c r="U7" i="14"/>
  <c r="U98" i="14"/>
  <c r="T98" i="14"/>
  <c r="U188" i="14"/>
  <c r="T188" i="14"/>
  <c r="P110" i="14"/>
  <c r="Q110" i="14"/>
  <c r="S110" i="14"/>
  <c r="R110" i="14"/>
  <c r="L110" i="14"/>
  <c r="N110" i="14"/>
  <c r="O110" i="14"/>
  <c r="M110" i="14"/>
  <c r="T125" i="14"/>
  <c r="U125" i="14"/>
  <c r="L54" i="14"/>
  <c r="N54" i="14"/>
  <c r="O54" i="14"/>
  <c r="R54" i="14"/>
  <c r="S54" i="14"/>
  <c r="Q54" i="14"/>
  <c r="P54" i="14"/>
  <c r="M54" i="14"/>
  <c r="P124" i="14"/>
  <c r="S124" i="14"/>
  <c r="L124" i="14"/>
  <c r="M124" i="14"/>
  <c r="O124" i="14"/>
  <c r="Q124" i="14"/>
  <c r="N124" i="14"/>
  <c r="R124" i="14"/>
  <c r="T6" i="14"/>
  <c r="U6" i="14"/>
  <c r="U85" i="14"/>
  <c r="T85" i="14"/>
  <c r="L11" i="14"/>
  <c r="M11" i="14"/>
  <c r="O11" i="14"/>
  <c r="P11" i="14"/>
  <c r="S11" i="14"/>
  <c r="N11" i="14"/>
  <c r="R11" i="14"/>
  <c r="Q11" i="14"/>
  <c r="R122" i="14"/>
  <c r="L122" i="14"/>
  <c r="M122" i="14"/>
  <c r="O122" i="14"/>
  <c r="P122" i="14"/>
  <c r="N122" i="14"/>
  <c r="Q122" i="14"/>
  <c r="S122" i="14"/>
  <c r="U152" i="14"/>
  <c r="T152" i="14"/>
  <c r="N131" i="14"/>
  <c r="P131" i="14"/>
  <c r="Q131" i="14"/>
  <c r="R131" i="14"/>
  <c r="M131" i="14"/>
  <c r="O131" i="14"/>
  <c r="L131" i="14"/>
  <c r="S131" i="14"/>
  <c r="T166" i="14"/>
  <c r="U166" i="14"/>
  <c r="M267" i="14"/>
  <c r="N267" i="14"/>
  <c r="Q267" i="14"/>
  <c r="R267" i="14"/>
  <c r="S267" i="14"/>
  <c r="O267" i="14"/>
  <c r="P267" i="14"/>
  <c r="L267" i="14"/>
  <c r="L128" i="14"/>
  <c r="Q128" i="14"/>
  <c r="O128" i="14"/>
  <c r="P128" i="14"/>
  <c r="R128" i="14"/>
  <c r="S128" i="14"/>
  <c r="M128" i="14"/>
  <c r="N128" i="14"/>
  <c r="T239" i="14"/>
  <c r="U239" i="14"/>
  <c r="U316" i="14"/>
  <c r="T316" i="14"/>
  <c r="T238" i="14"/>
  <c r="U238" i="14"/>
  <c r="U321" i="14"/>
  <c r="T321" i="14"/>
  <c r="T335" i="14"/>
  <c r="U335" i="14"/>
  <c r="S301" i="14"/>
  <c r="N301" i="14"/>
  <c r="O301" i="14"/>
  <c r="O247" i="14"/>
  <c r="P247" i="14"/>
  <c r="N247" i="14"/>
  <c r="Q247" i="14"/>
  <c r="R247" i="14"/>
  <c r="S247" i="14"/>
  <c r="M247" i="14"/>
  <c r="L247" i="14"/>
  <c r="U309" i="14"/>
  <c r="T309" i="14"/>
  <c r="T25" i="14"/>
  <c r="U25" i="14"/>
  <c r="T173" i="14"/>
  <c r="U173" i="14"/>
  <c r="S60" i="14"/>
  <c r="L60" i="14"/>
  <c r="M60" i="14"/>
  <c r="N60" i="14"/>
  <c r="P60" i="14"/>
  <c r="R60" i="14"/>
  <c r="O60" i="14"/>
  <c r="Q60" i="14"/>
  <c r="T268" i="14"/>
  <c r="U268" i="14"/>
  <c r="U183" i="14"/>
  <c r="T183" i="14"/>
  <c r="S190" i="14"/>
  <c r="M190" i="14"/>
  <c r="N190" i="14"/>
  <c r="Q190" i="14"/>
  <c r="R190" i="14"/>
  <c r="O190" i="14"/>
  <c r="L190" i="14"/>
  <c r="P190" i="14"/>
  <c r="M55" i="14"/>
  <c r="N55" i="14"/>
  <c r="Q55" i="14"/>
  <c r="R55" i="14"/>
  <c r="L55" i="14"/>
  <c r="P55" i="14"/>
  <c r="S55" i="14"/>
  <c r="O55" i="14"/>
  <c r="T117" i="14"/>
  <c r="U117" i="14"/>
  <c r="T219" i="14"/>
  <c r="U219" i="14"/>
  <c r="N154" i="14"/>
  <c r="O154" i="14"/>
  <c r="P154" i="14"/>
  <c r="Q154" i="14"/>
  <c r="S154" i="14"/>
  <c r="L154" i="14"/>
  <c r="M154" i="14"/>
  <c r="R154" i="14"/>
  <c r="T177" i="14"/>
  <c r="U177" i="14"/>
  <c r="M240" i="14"/>
  <c r="Q240" i="14"/>
  <c r="R240" i="14"/>
  <c r="P240" i="14"/>
  <c r="S240" i="14"/>
  <c r="L240" i="14"/>
  <c r="N240" i="14"/>
  <c r="O240" i="14"/>
  <c r="L142" i="14"/>
  <c r="M142" i="14"/>
  <c r="N142" i="14"/>
  <c r="O142" i="14"/>
  <c r="P142" i="14"/>
  <c r="R142" i="14"/>
  <c r="S142" i="14"/>
  <c r="Q142" i="14"/>
  <c r="T332" i="14"/>
  <c r="U332" i="14"/>
  <c r="Q307" i="14"/>
  <c r="L307" i="14"/>
  <c r="N307" i="14"/>
  <c r="P307" i="14"/>
  <c r="S307" i="14"/>
  <c r="M307" i="14"/>
  <c r="O307" i="14"/>
  <c r="R307" i="14"/>
  <c r="T279" i="14"/>
  <c r="U279" i="14"/>
  <c r="L18" i="14" l="1"/>
  <c r="S18" i="14"/>
  <c r="P301" i="14"/>
  <c r="N234" i="14"/>
  <c r="Q18" i="14"/>
  <c r="N18" i="14"/>
  <c r="R93" i="14"/>
  <c r="O228" i="14"/>
  <c r="Q228" i="14"/>
  <c r="R228" i="14"/>
  <c r="S228" i="14"/>
  <c r="N228" i="14"/>
  <c r="M228" i="14"/>
  <c r="L228" i="14"/>
  <c r="P228" i="14"/>
  <c r="S2" i="14"/>
  <c r="L2" i="14"/>
  <c r="M2" i="14"/>
  <c r="N2" i="14"/>
  <c r="O2" i="14"/>
  <c r="P2" i="14"/>
  <c r="Q2" i="14"/>
  <c r="R2" i="14"/>
  <c r="M301" i="14"/>
  <c r="R234" i="14"/>
  <c r="P18" i="14"/>
  <c r="P308" i="14"/>
  <c r="Q234" i="14"/>
  <c r="P93" i="14"/>
  <c r="S93" i="14"/>
  <c r="M308" i="14"/>
  <c r="O36" i="14"/>
  <c r="P36" i="14"/>
  <c r="R36" i="14"/>
  <c r="S36" i="14"/>
  <c r="M36" i="14"/>
  <c r="N36" i="14"/>
  <c r="Q36" i="14"/>
  <c r="L36" i="14"/>
  <c r="M93" i="14"/>
  <c r="O303" i="14"/>
  <c r="L303" i="14"/>
  <c r="N303" i="14"/>
  <c r="M71" i="14"/>
  <c r="O71" i="14"/>
  <c r="S71" i="14"/>
  <c r="N71" i="14"/>
  <c r="P71" i="14"/>
  <c r="Q71" i="14"/>
  <c r="R71" i="14"/>
  <c r="L71" i="14"/>
  <c r="O18" i="14"/>
  <c r="Q298" i="14"/>
  <c r="L298" i="14"/>
  <c r="M298" i="14"/>
  <c r="O298" i="14"/>
  <c r="R301" i="14"/>
  <c r="N326" i="14"/>
  <c r="M215" i="14"/>
  <c r="R203" i="14"/>
  <c r="N248" i="14"/>
  <c r="M346" i="14"/>
  <c r="L199" i="14"/>
  <c r="N215" i="14"/>
  <c r="R18" i="14"/>
  <c r="Q303" i="14"/>
  <c r="O93" i="14"/>
  <c r="N93" i="14"/>
  <c r="Q299" i="14"/>
  <c r="O299" i="14"/>
  <c r="R299" i="14"/>
  <c r="S299" i="14"/>
  <c r="L299" i="14"/>
  <c r="M299" i="14"/>
  <c r="P299" i="14"/>
  <c r="N299" i="14"/>
  <c r="O326" i="14"/>
  <c r="O203" i="14"/>
  <c r="L141" i="14"/>
  <c r="L301" i="14"/>
  <c r="L326" i="14"/>
  <c r="Q203" i="14"/>
  <c r="M18" i="14"/>
  <c r="Q93" i="14"/>
  <c r="S134" i="14"/>
  <c r="R134" i="14"/>
  <c r="L134" i="14"/>
  <c r="M134" i="14"/>
  <c r="O134" i="14"/>
  <c r="N134" i="14"/>
  <c r="P134" i="14"/>
  <c r="Q134" i="14"/>
  <c r="N221" i="14"/>
  <c r="S248" i="14"/>
  <c r="Q344" i="14"/>
  <c r="P326" i="14"/>
  <c r="Q137" i="14"/>
  <c r="M221" i="14"/>
  <c r="R248" i="14"/>
  <c r="Q342" i="14"/>
  <c r="L248" i="14"/>
  <c r="Q326" i="14"/>
  <c r="L221" i="14"/>
  <c r="R141" i="14"/>
  <c r="P248" i="14"/>
  <c r="R73" i="14"/>
  <c r="P344" i="14"/>
  <c r="N281" i="14"/>
  <c r="S221" i="14"/>
  <c r="Q141" i="14"/>
  <c r="R221" i="14"/>
  <c r="O141" i="14"/>
  <c r="O281" i="14"/>
  <c r="O221" i="14"/>
  <c r="S141" i="14"/>
  <c r="Q73" i="14"/>
  <c r="M344" i="14"/>
  <c r="L281" i="14"/>
  <c r="N141" i="14"/>
  <c r="Q204" i="14"/>
  <c r="O253" i="14"/>
  <c r="N253" i="14"/>
  <c r="L253" i="14"/>
  <c r="M253" i="14"/>
  <c r="P253" i="14"/>
  <c r="Q253" i="14"/>
  <c r="R253" i="14"/>
  <c r="S253" i="14"/>
  <c r="M248" i="14"/>
  <c r="P221" i="14"/>
  <c r="O248" i="14"/>
  <c r="S73" i="14"/>
  <c r="O344" i="14"/>
  <c r="R281" i="14"/>
  <c r="P141" i="14"/>
  <c r="L73" i="14"/>
  <c r="M281" i="14"/>
  <c r="P73" i="14"/>
  <c r="R326" i="14"/>
  <c r="S281" i="14"/>
  <c r="S326" i="14"/>
  <c r="M199" i="14"/>
  <c r="O223" i="14"/>
  <c r="L223" i="14"/>
  <c r="M223" i="14"/>
  <c r="N223" i="14"/>
  <c r="Q223" i="14"/>
  <c r="P223" i="14"/>
  <c r="R223" i="14"/>
  <c r="S223" i="14"/>
  <c r="Q101" i="14"/>
  <c r="P101" i="14"/>
  <c r="L101" i="14"/>
  <c r="N101" i="14"/>
  <c r="M101" i="14"/>
  <c r="O101" i="14"/>
  <c r="R101" i="14"/>
  <c r="S101" i="14"/>
  <c r="N329" i="14"/>
  <c r="M329" i="14"/>
  <c r="Q329" i="14"/>
  <c r="P329" i="14"/>
  <c r="R329" i="14"/>
  <c r="S329" i="14"/>
  <c r="L329" i="14"/>
  <c r="O329" i="14"/>
  <c r="O212" i="14"/>
  <c r="Q212" i="14"/>
  <c r="R212" i="14"/>
  <c r="M212" i="14"/>
  <c r="S212" i="14"/>
  <c r="L212" i="14"/>
  <c r="P212" i="14"/>
  <c r="N212" i="14"/>
  <c r="Q300" i="14"/>
  <c r="R300" i="14"/>
  <c r="O341" i="14"/>
  <c r="L341" i="14"/>
  <c r="N341" i="14"/>
  <c r="Q341" i="14"/>
  <c r="P341" i="14"/>
  <c r="R341" i="14"/>
  <c r="S341" i="14"/>
  <c r="M341" i="14"/>
  <c r="R199" i="14"/>
  <c r="P251" i="14"/>
  <c r="N251" i="14"/>
  <c r="O251" i="14"/>
  <c r="Q251" i="14"/>
  <c r="R251" i="14"/>
  <c r="S251" i="14"/>
  <c r="M251" i="14"/>
  <c r="L251" i="14"/>
  <c r="O211" i="14"/>
  <c r="L211" i="14"/>
  <c r="P211" i="14"/>
  <c r="M211" i="14"/>
  <c r="N211" i="14"/>
  <c r="S211" i="14"/>
  <c r="Q211" i="14"/>
  <c r="R211" i="14"/>
  <c r="N347" i="14"/>
  <c r="R347" i="14"/>
  <c r="S347" i="14"/>
  <c r="O347" i="14"/>
  <c r="L347" i="14"/>
  <c r="M347" i="14"/>
  <c r="P347" i="14"/>
  <c r="Q347" i="14"/>
  <c r="P300" i="14"/>
  <c r="O300" i="14"/>
  <c r="Q199" i="14"/>
  <c r="P75" i="14"/>
  <c r="R75" i="14"/>
  <c r="S75" i="14"/>
  <c r="L75" i="14"/>
  <c r="M75" i="14"/>
  <c r="O75" i="14"/>
  <c r="Q75" i="14"/>
  <c r="N75" i="14"/>
  <c r="M140" i="14"/>
  <c r="L140" i="14"/>
  <c r="O140" i="14"/>
  <c r="Q140" i="14"/>
  <c r="R140" i="14"/>
  <c r="S140" i="14"/>
  <c r="N140" i="14"/>
  <c r="P140" i="14"/>
  <c r="O276" i="14"/>
  <c r="P276" i="14"/>
  <c r="L276" i="14"/>
  <c r="M276" i="14"/>
  <c r="Q276" i="14"/>
  <c r="N276" i="14"/>
  <c r="S276" i="14"/>
  <c r="R276" i="14"/>
  <c r="M300" i="14"/>
  <c r="S199" i="14"/>
  <c r="L300" i="14"/>
  <c r="P199" i="14"/>
  <c r="R32" i="14"/>
  <c r="S32" i="14"/>
  <c r="L32" i="14"/>
  <c r="M32" i="14"/>
  <c r="O32" i="14"/>
  <c r="N32" i="14"/>
  <c r="P32" i="14"/>
  <c r="Q32" i="14"/>
  <c r="S300" i="14"/>
  <c r="S342" i="14"/>
  <c r="O199" i="14"/>
  <c r="S130" i="14"/>
  <c r="R130" i="14"/>
  <c r="O130" i="14"/>
  <c r="Q130" i="14"/>
  <c r="M130" i="14"/>
  <c r="L130" i="14"/>
  <c r="N130" i="14"/>
  <c r="P130" i="14"/>
  <c r="O170" i="14"/>
  <c r="R170" i="14"/>
  <c r="L170" i="14"/>
  <c r="M170" i="14"/>
  <c r="P170" i="14"/>
  <c r="Q170" i="14"/>
  <c r="S170" i="14"/>
  <c r="N170" i="14"/>
  <c r="P321" i="14"/>
  <c r="S321" i="14"/>
  <c r="M321" i="14"/>
  <c r="O321" i="14"/>
  <c r="Q321" i="14"/>
  <c r="R321" i="14"/>
  <c r="L321" i="14"/>
  <c r="N321" i="14"/>
  <c r="O332" i="14"/>
  <c r="R332" i="14"/>
  <c r="S332" i="14"/>
  <c r="L332" i="14"/>
  <c r="N332" i="14"/>
  <c r="M332" i="14"/>
  <c r="P332" i="14"/>
  <c r="Q332" i="14"/>
  <c r="Q219" i="14"/>
  <c r="R219" i="14"/>
  <c r="L219" i="14"/>
  <c r="M219" i="14"/>
  <c r="P219" i="14"/>
  <c r="N219" i="14"/>
  <c r="O219" i="14"/>
  <c r="S219" i="14"/>
  <c r="N239" i="14"/>
  <c r="Q239" i="14"/>
  <c r="R239" i="14"/>
  <c r="M239" i="14"/>
  <c r="O239" i="14"/>
  <c r="P239" i="14"/>
  <c r="S239" i="14"/>
  <c r="L239" i="14"/>
  <c r="Q20" i="14"/>
  <c r="R20" i="14"/>
  <c r="S20" i="14"/>
  <c r="L20" i="14"/>
  <c r="M20" i="14"/>
  <c r="O20" i="14"/>
  <c r="P20" i="14"/>
  <c r="N20" i="14"/>
  <c r="M349" i="14"/>
  <c r="N349" i="14"/>
  <c r="O349" i="14"/>
  <c r="Q349" i="14"/>
  <c r="S349" i="14"/>
  <c r="R349" i="14"/>
  <c r="L349" i="14"/>
  <c r="P349" i="14"/>
  <c r="Q151" i="14"/>
  <c r="R151" i="14"/>
  <c r="L151" i="14"/>
  <c r="N151" i="14"/>
  <c r="O151" i="14"/>
  <c r="M151" i="14"/>
  <c r="P151" i="14"/>
  <c r="S151" i="14"/>
  <c r="M24" i="14"/>
  <c r="N24" i="14"/>
  <c r="P24" i="14"/>
  <c r="Q24" i="14"/>
  <c r="L24" i="14"/>
  <c r="O24" i="14"/>
  <c r="R24" i="14"/>
  <c r="S24" i="14"/>
  <c r="L280" i="14"/>
  <c r="Q280" i="14"/>
  <c r="R280" i="14"/>
  <c r="N280" i="14"/>
  <c r="O280" i="14"/>
  <c r="S280" i="14"/>
  <c r="P280" i="14"/>
  <c r="M280" i="14"/>
  <c r="R337" i="14"/>
  <c r="S337" i="14"/>
  <c r="M337" i="14"/>
  <c r="O337" i="14"/>
  <c r="Q337" i="14"/>
  <c r="L337" i="14"/>
  <c r="N337" i="14"/>
  <c r="P337" i="14"/>
  <c r="L286" i="14"/>
  <c r="N286" i="14"/>
  <c r="O286" i="14"/>
  <c r="P286" i="14"/>
  <c r="R286" i="14"/>
  <c r="M286" i="14"/>
  <c r="Q286" i="14"/>
  <c r="S286" i="14"/>
  <c r="S106" i="14"/>
  <c r="L106" i="14"/>
  <c r="R106" i="14"/>
  <c r="O106" i="14"/>
  <c r="P106" i="14"/>
  <c r="Q106" i="14"/>
  <c r="M106" i="14"/>
  <c r="N106" i="14"/>
  <c r="L257" i="14"/>
  <c r="N257" i="14"/>
  <c r="O257" i="14"/>
  <c r="P257" i="14"/>
  <c r="Q257" i="14"/>
  <c r="R257" i="14"/>
  <c r="M257" i="14"/>
  <c r="S257" i="14"/>
  <c r="M69" i="14"/>
  <c r="N69" i="14"/>
  <c r="S69" i="14"/>
  <c r="R69" i="14"/>
  <c r="L69" i="14"/>
  <c r="O69" i="14"/>
  <c r="P69" i="14"/>
  <c r="Q69" i="14"/>
  <c r="M226" i="14"/>
  <c r="R226" i="14"/>
  <c r="S226" i="14"/>
  <c r="Q226" i="14"/>
  <c r="L226" i="14"/>
  <c r="O226" i="14"/>
  <c r="P226" i="14"/>
  <c r="N226" i="14"/>
  <c r="M358" i="14"/>
  <c r="N358" i="14"/>
  <c r="O358" i="14"/>
  <c r="P358" i="14"/>
  <c r="R358" i="14"/>
  <c r="S358" i="14"/>
  <c r="Q358" i="14"/>
  <c r="L358" i="14"/>
  <c r="M334" i="14"/>
  <c r="R334" i="14"/>
  <c r="S334" i="14"/>
  <c r="L334" i="14"/>
  <c r="O334" i="14"/>
  <c r="P334" i="14"/>
  <c r="Q334" i="14"/>
  <c r="N334" i="14"/>
  <c r="Q62" i="14"/>
  <c r="R62" i="14"/>
  <c r="S62" i="14"/>
  <c r="L62" i="14"/>
  <c r="O62" i="14"/>
  <c r="P62" i="14"/>
  <c r="M62" i="14"/>
  <c r="N62" i="14"/>
  <c r="P35" i="14"/>
  <c r="Q35" i="14"/>
  <c r="S35" i="14"/>
  <c r="L35" i="14"/>
  <c r="N35" i="14"/>
  <c r="M35" i="14"/>
  <c r="O35" i="14"/>
  <c r="R35" i="14"/>
  <c r="L279" i="14"/>
  <c r="M279" i="14"/>
  <c r="Q279" i="14"/>
  <c r="R279" i="14"/>
  <c r="N279" i="14"/>
  <c r="O279" i="14"/>
  <c r="P279" i="14"/>
  <c r="S279" i="14"/>
  <c r="S177" i="14"/>
  <c r="L177" i="14"/>
  <c r="M177" i="14"/>
  <c r="N177" i="14"/>
  <c r="O177" i="14"/>
  <c r="Q177" i="14"/>
  <c r="R177" i="14"/>
  <c r="P177" i="14"/>
  <c r="S173" i="14"/>
  <c r="L173" i="14"/>
  <c r="M173" i="14"/>
  <c r="N173" i="14"/>
  <c r="O173" i="14"/>
  <c r="P173" i="14"/>
  <c r="R173" i="14"/>
  <c r="Q173" i="14"/>
  <c r="P166" i="14"/>
  <c r="Q166" i="14"/>
  <c r="M166" i="14"/>
  <c r="N166" i="14"/>
  <c r="S166" i="14"/>
  <c r="L166" i="14"/>
  <c r="O166" i="14"/>
  <c r="R166" i="14"/>
  <c r="S107" i="14"/>
  <c r="L107" i="14"/>
  <c r="M107" i="14"/>
  <c r="N107" i="14"/>
  <c r="P107" i="14"/>
  <c r="Q107" i="14"/>
  <c r="R107" i="14"/>
  <c r="O107" i="14"/>
  <c r="O22" i="14"/>
  <c r="P22" i="14"/>
  <c r="R22" i="14"/>
  <c r="S22" i="14"/>
  <c r="M22" i="14"/>
  <c r="N22" i="14"/>
  <c r="L22" i="14"/>
  <c r="Q22" i="14"/>
  <c r="M169" i="14"/>
  <c r="N169" i="14"/>
  <c r="O169" i="14"/>
  <c r="P169" i="14"/>
  <c r="R169" i="14"/>
  <c r="S169" i="14"/>
  <c r="L169" i="14"/>
  <c r="Q169" i="14"/>
  <c r="Q354" i="14"/>
  <c r="R354" i="14"/>
  <c r="S354" i="14"/>
  <c r="L354" i="14"/>
  <c r="N354" i="14"/>
  <c r="M354" i="14"/>
  <c r="O354" i="14"/>
  <c r="P354" i="14"/>
  <c r="L316" i="14"/>
  <c r="R316" i="14"/>
  <c r="M316" i="14"/>
  <c r="O316" i="14"/>
  <c r="P316" i="14"/>
  <c r="Q316" i="14"/>
  <c r="S316" i="14"/>
  <c r="N316" i="14"/>
  <c r="L85" i="14"/>
  <c r="P85" i="14"/>
  <c r="Q85" i="14"/>
  <c r="S85" i="14"/>
  <c r="O85" i="14"/>
  <c r="M85" i="14"/>
  <c r="N85" i="14"/>
  <c r="R85" i="14"/>
  <c r="M80" i="14"/>
  <c r="N80" i="14"/>
  <c r="P80" i="14"/>
  <c r="Q80" i="14"/>
  <c r="L80" i="14"/>
  <c r="O80" i="14"/>
  <c r="S80" i="14"/>
  <c r="R80" i="14"/>
  <c r="L56" i="14"/>
  <c r="M56" i="14"/>
  <c r="P56" i="14"/>
  <c r="Q56" i="14"/>
  <c r="R56" i="14"/>
  <c r="S56" i="14"/>
  <c r="O56" i="14"/>
  <c r="N56" i="14"/>
  <c r="P261" i="14"/>
  <c r="Q261" i="14"/>
  <c r="M261" i="14"/>
  <c r="N261" i="14"/>
  <c r="O261" i="14"/>
  <c r="R261" i="14"/>
  <c r="L261" i="14"/>
  <c r="S261" i="14"/>
  <c r="N112" i="14"/>
  <c r="O112" i="14"/>
  <c r="Q112" i="14"/>
  <c r="S112" i="14"/>
  <c r="L112" i="14"/>
  <c r="M112" i="14"/>
  <c r="P112" i="14"/>
  <c r="R112" i="14"/>
  <c r="R164" i="14"/>
  <c r="S164" i="14"/>
  <c r="L164" i="14"/>
  <c r="O164" i="14"/>
  <c r="M164" i="14"/>
  <c r="P164" i="14"/>
  <c r="N164" i="14"/>
  <c r="Q164" i="14"/>
  <c r="L70" i="14"/>
  <c r="M70" i="14"/>
  <c r="P70" i="14"/>
  <c r="Q70" i="14"/>
  <c r="R70" i="14"/>
  <c r="S70" i="14"/>
  <c r="O70" i="14"/>
  <c r="N70" i="14"/>
  <c r="L117" i="14"/>
  <c r="N117" i="14"/>
  <c r="M117" i="14"/>
  <c r="O117" i="14"/>
  <c r="S117" i="14"/>
  <c r="R117" i="14"/>
  <c r="P117" i="14"/>
  <c r="Q117" i="14"/>
  <c r="M278" i="14"/>
  <c r="N278" i="14"/>
  <c r="P278" i="14"/>
  <c r="Q278" i="14"/>
  <c r="S278" i="14"/>
  <c r="L278" i="14"/>
  <c r="R278" i="14"/>
  <c r="O278" i="14"/>
  <c r="L146" i="14"/>
  <c r="O146" i="14"/>
  <c r="S146" i="14"/>
  <c r="M146" i="14"/>
  <c r="R146" i="14"/>
  <c r="N146" i="14"/>
  <c r="P146" i="14"/>
  <c r="Q146" i="14"/>
  <c r="P331" i="14"/>
  <c r="R331" i="14"/>
  <c r="S331" i="14"/>
  <c r="L331" i="14"/>
  <c r="N331" i="14"/>
  <c r="M331" i="14"/>
  <c r="O331" i="14"/>
  <c r="Q331" i="14"/>
  <c r="P21" i="14"/>
  <c r="Q21" i="14"/>
  <c r="S21" i="14"/>
  <c r="L21" i="14"/>
  <c r="N21" i="14"/>
  <c r="M21" i="14"/>
  <c r="O21" i="14"/>
  <c r="R21" i="14"/>
  <c r="R150" i="14"/>
  <c r="S150" i="14"/>
  <c r="M150" i="14"/>
  <c r="N150" i="14"/>
  <c r="Q150" i="14"/>
  <c r="O150" i="14"/>
  <c r="P150" i="14"/>
  <c r="L150" i="14"/>
  <c r="L185" i="14"/>
  <c r="N185" i="14"/>
  <c r="O185" i="14"/>
  <c r="P185" i="14"/>
  <c r="Q185" i="14"/>
  <c r="R185" i="14"/>
  <c r="S185" i="14"/>
  <c r="M185" i="14"/>
  <c r="L156" i="14"/>
  <c r="M156" i="14"/>
  <c r="R156" i="14"/>
  <c r="S156" i="14"/>
  <c r="N156" i="14"/>
  <c r="O156" i="14"/>
  <c r="P156" i="14"/>
  <c r="Q156" i="14"/>
  <c r="Q6" i="14"/>
  <c r="R6" i="14"/>
  <c r="S6" i="14"/>
  <c r="L6" i="14"/>
  <c r="M6" i="14"/>
  <c r="N6" i="14"/>
  <c r="P6" i="14"/>
  <c r="O6" i="14"/>
  <c r="L99" i="14"/>
  <c r="M99" i="14"/>
  <c r="O99" i="14"/>
  <c r="Q99" i="14"/>
  <c r="R99" i="14"/>
  <c r="S99" i="14"/>
  <c r="N99" i="14"/>
  <c r="P99" i="14"/>
  <c r="L265" i="14"/>
  <c r="M265" i="14"/>
  <c r="S265" i="14"/>
  <c r="O265" i="14"/>
  <c r="P265" i="14"/>
  <c r="Q265" i="14"/>
  <c r="N265" i="14"/>
  <c r="R265" i="14"/>
  <c r="S272" i="14"/>
  <c r="L272" i="14"/>
  <c r="M272" i="14"/>
  <c r="N272" i="14"/>
  <c r="O272" i="14"/>
  <c r="P272" i="14"/>
  <c r="R272" i="14"/>
  <c r="Q272" i="14"/>
  <c r="Q90" i="14"/>
  <c r="R90" i="14"/>
  <c r="L90" i="14"/>
  <c r="M90" i="14"/>
  <c r="N90" i="14"/>
  <c r="O90" i="14"/>
  <c r="P90" i="14"/>
  <c r="S90" i="14"/>
  <c r="L188" i="14"/>
  <c r="M188" i="14"/>
  <c r="N188" i="14"/>
  <c r="O188" i="14"/>
  <c r="P188" i="14"/>
  <c r="Q188" i="14"/>
  <c r="R188" i="14"/>
  <c r="S188" i="14"/>
  <c r="O64" i="14"/>
  <c r="P64" i="14"/>
  <c r="R64" i="14"/>
  <c r="S64" i="14"/>
  <c r="L64" i="14"/>
  <c r="M64" i="14"/>
  <c r="Q64" i="14"/>
  <c r="N64" i="14"/>
  <c r="P268" i="14"/>
  <c r="Q268" i="14"/>
  <c r="S268" i="14"/>
  <c r="L268" i="14"/>
  <c r="N268" i="14"/>
  <c r="M268" i="14"/>
  <c r="O268" i="14"/>
  <c r="R268" i="14"/>
  <c r="S305" i="14"/>
  <c r="R305" i="14"/>
  <c r="M305" i="14"/>
  <c r="O305" i="14"/>
  <c r="P305" i="14"/>
  <c r="Q305" i="14"/>
  <c r="L305" i="14"/>
  <c r="N305" i="14"/>
  <c r="L103" i="14"/>
  <c r="N103" i="14"/>
  <c r="Q103" i="14"/>
  <c r="R103" i="14"/>
  <c r="S103" i="14"/>
  <c r="M103" i="14"/>
  <c r="O103" i="14"/>
  <c r="P103" i="14"/>
  <c r="R273" i="14"/>
  <c r="S273" i="14"/>
  <c r="L273" i="14"/>
  <c r="M273" i="14"/>
  <c r="P273" i="14"/>
  <c r="Q273" i="14"/>
  <c r="O273" i="14"/>
  <c r="N273" i="14"/>
  <c r="M104" i="14"/>
  <c r="S104" i="14"/>
  <c r="L104" i="14"/>
  <c r="O104" i="14"/>
  <c r="P104" i="14"/>
  <c r="R104" i="14"/>
  <c r="N104" i="14"/>
  <c r="Q104" i="14"/>
  <c r="Q320" i="14"/>
  <c r="R320" i="14"/>
  <c r="S320" i="14"/>
  <c r="L320" i="14"/>
  <c r="N320" i="14"/>
  <c r="M320" i="14"/>
  <c r="O320" i="14"/>
  <c r="P320" i="14"/>
  <c r="R230" i="14"/>
  <c r="S230" i="14"/>
  <c r="L230" i="14"/>
  <c r="M230" i="14"/>
  <c r="N230" i="14"/>
  <c r="O230" i="14"/>
  <c r="P230" i="14"/>
  <c r="Q230" i="14"/>
  <c r="M162" i="14"/>
  <c r="L162" i="14"/>
  <c r="N162" i="14"/>
  <c r="O162" i="14"/>
  <c r="P162" i="14"/>
  <c r="R162" i="14"/>
  <c r="S162" i="14"/>
  <c r="Q162" i="14"/>
  <c r="L144" i="14"/>
  <c r="S144" i="14"/>
  <c r="M144" i="14"/>
  <c r="O144" i="14"/>
  <c r="P144" i="14"/>
  <c r="Q144" i="14"/>
  <c r="R144" i="14"/>
  <c r="N144" i="14"/>
  <c r="L213" i="14"/>
  <c r="S213" i="14"/>
  <c r="M213" i="14"/>
  <c r="N213" i="14"/>
  <c r="O213" i="14"/>
  <c r="R213" i="14"/>
  <c r="P213" i="14"/>
  <c r="Q213" i="14"/>
  <c r="R336" i="14"/>
  <c r="S336" i="14"/>
  <c r="M336" i="14"/>
  <c r="O336" i="14"/>
  <c r="L336" i="14"/>
  <c r="P336" i="14"/>
  <c r="Q336" i="14"/>
  <c r="N336" i="14"/>
  <c r="S216" i="14"/>
  <c r="Q216" i="14"/>
  <c r="R216" i="14"/>
  <c r="L216" i="14"/>
  <c r="M216" i="14"/>
  <c r="O216" i="14"/>
  <c r="P216" i="14"/>
  <c r="N216" i="14"/>
  <c r="P135" i="14"/>
  <c r="Q135" i="14"/>
  <c r="R135" i="14"/>
  <c r="L135" i="14"/>
  <c r="M135" i="14"/>
  <c r="O135" i="14"/>
  <c r="S135" i="14"/>
  <c r="N135" i="14"/>
  <c r="M198" i="14"/>
  <c r="L198" i="14"/>
  <c r="N198" i="14"/>
  <c r="P198" i="14"/>
  <c r="Q198" i="14"/>
  <c r="O198" i="14"/>
  <c r="R198" i="14"/>
  <c r="S198" i="14"/>
  <c r="L84" i="14"/>
  <c r="M84" i="14"/>
  <c r="N84" i="14"/>
  <c r="O84" i="14"/>
  <c r="Q84" i="14"/>
  <c r="S84" i="14"/>
  <c r="P84" i="14"/>
  <c r="R84" i="14"/>
  <c r="Q120" i="14"/>
  <c r="R120" i="14"/>
  <c r="S120" i="14"/>
  <c r="O120" i="14"/>
  <c r="P120" i="14"/>
  <c r="L120" i="14"/>
  <c r="M120" i="14"/>
  <c r="N120" i="14"/>
  <c r="L14" i="14"/>
  <c r="M14" i="14"/>
  <c r="P14" i="14"/>
  <c r="Q14" i="14"/>
  <c r="R14" i="14"/>
  <c r="S14" i="14"/>
  <c r="O14" i="14"/>
  <c r="N14" i="14"/>
  <c r="S178" i="14"/>
  <c r="M178" i="14"/>
  <c r="P178" i="14"/>
  <c r="Q178" i="14"/>
  <c r="R178" i="14"/>
  <c r="L178" i="14"/>
  <c r="N178" i="14"/>
  <c r="O178" i="14"/>
  <c r="L42" i="14"/>
  <c r="M42" i="14"/>
  <c r="P42" i="14"/>
  <c r="Q42" i="14"/>
  <c r="R42" i="14"/>
  <c r="S42" i="14"/>
  <c r="O42" i="14"/>
  <c r="N42" i="14"/>
  <c r="O92" i="14"/>
  <c r="P92" i="14"/>
  <c r="R92" i="14"/>
  <c r="S92" i="14"/>
  <c r="L92" i="14"/>
  <c r="M92" i="14"/>
  <c r="Q92" i="14"/>
  <c r="N92" i="14"/>
  <c r="P237" i="14"/>
  <c r="Q237" i="14"/>
  <c r="R237" i="14"/>
  <c r="L237" i="14"/>
  <c r="M237" i="14"/>
  <c r="N237" i="14"/>
  <c r="O237" i="14"/>
  <c r="S237" i="14"/>
  <c r="R108" i="14"/>
  <c r="S108" i="14"/>
  <c r="L108" i="14"/>
  <c r="M108" i="14"/>
  <c r="N108" i="14"/>
  <c r="O108" i="14"/>
  <c r="P108" i="14"/>
  <c r="Q108" i="14"/>
  <c r="O238" i="14"/>
  <c r="Q238" i="14"/>
  <c r="R238" i="14"/>
  <c r="L238" i="14"/>
  <c r="M238" i="14"/>
  <c r="N238" i="14"/>
  <c r="P238" i="14"/>
  <c r="S238" i="14"/>
  <c r="R353" i="14"/>
  <c r="S353" i="14"/>
  <c r="M353" i="14"/>
  <c r="O353" i="14"/>
  <c r="L353" i="14"/>
  <c r="N353" i="14"/>
  <c r="P353" i="14"/>
  <c r="Q353" i="14"/>
  <c r="S323" i="14"/>
  <c r="P323" i="14"/>
  <c r="M323" i="14"/>
  <c r="N323" i="14"/>
  <c r="O323" i="14"/>
  <c r="R323" i="14"/>
  <c r="Q323" i="14"/>
  <c r="L323" i="14"/>
  <c r="L25" i="14"/>
  <c r="M25" i="14"/>
  <c r="O25" i="14"/>
  <c r="P25" i="14"/>
  <c r="S25" i="14"/>
  <c r="N25" i="14"/>
  <c r="R25" i="14"/>
  <c r="Q25" i="14"/>
  <c r="M38" i="14"/>
  <c r="N38" i="14"/>
  <c r="P38" i="14"/>
  <c r="Q38" i="14"/>
  <c r="L38" i="14"/>
  <c r="O38" i="14"/>
  <c r="R38" i="14"/>
  <c r="S38" i="14"/>
  <c r="L53" i="14"/>
  <c r="M53" i="14"/>
  <c r="O53" i="14"/>
  <c r="P53" i="14"/>
  <c r="S53" i="14"/>
  <c r="N53" i="14"/>
  <c r="R53" i="14"/>
  <c r="Q53" i="14"/>
  <c r="N183" i="14"/>
  <c r="M183" i="14"/>
  <c r="O183" i="14"/>
  <c r="R183" i="14"/>
  <c r="S183" i="14"/>
  <c r="P183" i="14"/>
  <c r="Q183" i="14"/>
  <c r="L183" i="14"/>
  <c r="S309" i="14"/>
  <c r="Q309" i="14"/>
  <c r="L309" i="14"/>
  <c r="N309" i="14"/>
  <c r="O309" i="14"/>
  <c r="P309" i="14"/>
  <c r="R309" i="14"/>
  <c r="M309" i="14"/>
  <c r="L98" i="14"/>
  <c r="M98" i="14"/>
  <c r="N98" i="14"/>
  <c r="P98" i="14"/>
  <c r="Q98" i="14"/>
  <c r="R98" i="14"/>
  <c r="O98" i="14"/>
  <c r="S98" i="14"/>
  <c r="R172" i="14"/>
  <c r="S172" i="14"/>
  <c r="M172" i="14"/>
  <c r="N172" i="14"/>
  <c r="O172" i="14"/>
  <c r="P172" i="14"/>
  <c r="L172" i="14"/>
  <c r="Q172" i="14"/>
  <c r="O125" i="14"/>
  <c r="R125" i="14"/>
  <c r="S125" i="14"/>
  <c r="L125" i="14"/>
  <c r="M125" i="14"/>
  <c r="P125" i="14"/>
  <c r="N125" i="14"/>
  <c r="Q125" i="14"/>
  <c r="P7" i="14"/>
  <c r="Q7" i="14"/>
  <c r="S7" i="14"/>
  <c r="L7" i="14"/>
  <c r="M7" i="14"/>
  <c r="N7" i="14"/>
  <c r="O7" i="14"/>
  <c r="R7" i="14"/>
  <c r="R229" i="14"/>
  <c r="S229" i="14"/>
  <c r="L229" i="14"/>
  <c r="M229" i="14"/>
  <c r="P229" i="14"/>
  <c r="O229" i="14"/>
  <c r="Q229" i="14"/>
  <c r="N229" i="14"/>
  <c r="M132" i="14"/>
  <c r="P132" i="14"/>
  <c r="Q132" i="14"/>
  <c r="R132" i="14"/>
  <c r="N132" i="14"/>
  <c r="O132" i="14"/>
  <c r="L132" i="14"/>
  <c r="S132" i="14"/>
  <c r="S191" i="14"/>
  <c r="L191" i="14"/>
  <c r="M191" i="14"/>
  <c r="O191" i="14"/>
  <c r="P191" i="14"/>
  <c r="N191" i="14"/>
  <c r="Q191" i="14"/>
  <c r="R191" i="14"/>
  <c r="N126" i="14"/>
  <c r="Q126" i="14"/>
  <c r="S126" i="14"/>
  <c r="L126" i="14"/>
  <c r="M126" i="14"/>
  <c r="O126" i="14"/>
  <c r="P126" i="14"/>
  <c r="R126" i="14"/>
  <c r="N79" i="14"/>
  <c r="O79" i="14"/>
  <c r="Q79" i="14"/>
  <c r="R79" i="14"/>
  <c r="L79" i="14"/>
  <c r="P79" i="14"/>
  <c r="M79" i="14"/>
  <c r="S79" i="14"/>
  <c r="L348" i="14"/>
  <c r="N348" i="14"/>
  <c r="O348" i="14"/>
  <c r="P348" i="14"/>
  <c r="R348" i="14"/>
  <c r="S348" i="14"/>
  <c r="Q348" i="14"/>
  <c r="M348" i="14"/>
  <c r="Q34" i="14"/>
  <c r="R34" i="14"/>
  <c r="S34" i="14"/>
  <c r="M34" i="14"/>
  <c r="N34" i="14"/>
  <c r="O34" i="14"/>
  <c r="P34" i="14"/>
  <c r="L34" i="14"/>
  <c r="P49" i="14"/>
  <c r="Q49" i="14"/>
  <c r="S49" i="14"/>
  <c r="L49" i="14"/>
  <c r="N49" i="14"/>
  <c r="M49" i="14"/>
  <c r="O49" i="14"/>
  <c r="R49" i="14"/>
  <c r="Q244" i="14"/>
  <c r="R244" i="14"/>
  <c r="L244" i="14"/>
  <c r="M244" i="14"/>
  <c r="N244" i="14"/>
  <c r="O244" i="14"/>
  <c r="S244" i="14"/>
  <c r="P244" i="14"/>
  <c r="L39" i="14"/>
  <c r="M39" i="14"/>
  <c r="O39" i="14"/>
  <c r="P39" i="14"/>
  <c r="S39" i="14"/>
  <c r="N39" i="14"/>
  <c r="R39" i="14"/>
  <c r="Q39" i="14"/>
  <c r="Q291" i="14"/>
  <c r="R291" i="14"/>
  <c r="M291" i="14"/>
  <c r="N291" i="14"/>
  <c r="O291" i="14"/>
  <c r="S291" i="14"/>
  <c r="P291" i="14"/>
  <c r="L291" i="14"/>
  <c r="L82" i="14"/>
  <c r="N82" i="14"/>
  <c r="O82" i="14"/>
  <c r="M82" i="14"/>
  <c r="P82" i="14"/>
  <c r="R82" i="14"/>
  <c r="S82" i="14"/>
  <c r="Q82" i="14"/>
  <c r="N277" i="14"/>
  <c r="O277" i="14"/>
  <c r="M277" i="14"/>
  <c r="P277" i="14"/>
  <c r="R277" i="14"/>
  <c r="L277" i="14"/>
  <c r="Q277" i="14"/>
  <c r="S277" i="14"/>
  <c r="L12" i="14"/>
  <c r="N12" i="14"/>
  <c r="O12" i="14"/>
  <c r="R12" i="14"/>
  <c r="S12" i="14"/>
  <c r="P12" i="14"/>
  <c r="Q12" i="14"/>
  <c r="M12" i="14"/>
  <c r="L335" i="14"/>
  <c r="R335" i="14"/>
  <c r="S335" i="14"/>
  <c r="M335" i="14"/>
  <c r="O335" i="14"/>
  <c r="N335" i="14"/>
  <c r="P335" i="14"/>
  <c r="Q335" i="14"/>
  <c r="L288" i="14"/>
  <c r="O288" i="14"/>
  <c r="P288" i="14"/>
  <c r="S288" i="14"/>
  <c r="N288" i="14"/>
  <c r="Q288" i="14"/>
  <c r="R288" i="14"/>
  <c r="M288" i="14"/>
  <c r="P91" i="14"/>
  <c r="Q91" i="14"/>
  <c r="S91" i="14"/>
  <c r="L91" i="14"/>
  <c r="N91" i="14"/>
  <c r="M91" i="14"/>
  <c r="O91" i="14"/>
  <c r="R91" i="14"/>
  <c r="Q339" i="14"/>
  <c r="R339" i="14"/>
  <c r="S339" i="14"/>
  <c r="L339" i="14"/>
  <c r="N339" i="14"/>
  <c r="M339" i="14"/>
  <c r="O339" i="14"/>
  <c r="P339" i="14"/>
  <c r="L255" i="14"/>
  <c r="M255" i="14"/>
  <c r="N255" i="14"/>
  <c r="O255" i="14"/>
  <c r="P255" i="14"/>
  <c r="R255" i="14"/>
  <c r="S255" i="14"/>
  <c r="Q255" i="14"/>
  <c r="M10" i="14"/>
  <c r="N10" i="14"/>
  <c r="P10" i="14"/>
  <c r="Q10" i="14"/>
  <c r="R10" i="14"/>
  <c r="S10" i="14"/>
  <c r="L10" i="14"/>
  <c r="O10" i="14"/>
  <c r="R338" i="14"/>
  <c r="S338" i="14"/>
  <c r="M338" i="14"/>
  <c r="O338" i="14"/>
  <c r="L338" i="14"/>
  <c r="N338" i="14"/>
  <c r="P338" i="14"/>
  <c r="Q338" i="14"/>
  <c r="Q165" i="14"/>
  <c r="R165" i="14"/>
  <c r="L165" i="14"/>
  <c r="M165" i="14"/>
  <c r="P165" i="14"/>
  <c r="N165" i="14"/>
  <c r="O165" i="14"/>
  <c r="S165" i="14"/>
  <c r="O78" i="14"/>
  <c r="P78" i="14"/>
  <c r="R78" i="14"/>
  <c r="S78" i="14"/>
  <c r="M78" i="14"/>
  <c r="N78" i="14"/>
  <c r="Q78" i="14"/>
  <c r="L78" i="14"/>
  <c r="L254" i="14"/>
  <c r="M254" i="14"/>
  <c r="P254" i="14"/>
  <c r="Q254" i="14"/>
  <c r="N254" i="14"/>
  <c r="R254" i="14"/>
  <c r="O254" i="14"/>
  <c r="S254" i="14"/>
  <c r="N333" i="14"/>
  <c r="R333" i="14"/>
  <c r="S333" i="14"/>
  <c r="L333" i="14"/>
  <c r="O333" i="14"/>
  <c r="P333" i="14"/>
  <c r="Q333" i="14"/>
  <c r="M333" i="14"/>
  <c r="P152" i="14"/>
  <c r="Q152" i="14"/>
  <c r="L152" i="14"/>
  <c r="M152" i="14"/>
  <c r="O152" i="14"/>
  <c r="R152" i="14"/>
  <c r="N152" i="14"/>
  <c r="S152" i="14"/>
  <c r="Q180" i="14"/>
  <c r="M180" i="14"/>
  <c r="L180" i="14"/>
  <c r="N180" i="14"/>
  <c r="P180" i="14"/>
  <c r="R180" i="14"/>
  <c r="O180" i="14"/>
  <c r="S180" i="14"/>
  <c r="R179" i="14"/>
  <c r="M179" i="14"/>
  <c r="L179" i="14"/>
  <c r="O179" i="14"/>
  <c r="P179" i="14"/>
  <c r="S179" i="14"/>
  <c r="Q179" i="14"/>
  <c r="N179" i="14"/>
  <c r="O182" i="14"/>
  <c r="M182" i="14"/>
  <c r="S182" i="14"/>
  <c r="L182" i="14"/>
  <c r="N182" i="14"/>
  <c r="P182" i="14"/>
  <c r="Q182" i="14"/>
  <c r="R182" i="14"/>
  <c r="N145" i="14"/>
  <c r="M145" i="14"/>
  <c r="O145" i="14"/>
  <c r="P145" i="14"/>
  <c r="Q145" i="14"/>
  <c r="R145" i="14"/>
  <c r="L145" i="14"/>
  <c r="S145" i="14"/>
  <c r="M127" i="14"/>
  <c r="R127" i="14"/>
  <c r="N127" i="14"/>
  <c r="O127" i="14"/>
  <c r="P127" i="14"/>
  <c r="Q127" i="14"/>
  <c r="S127" i="14"/>
  <c r="L127" i="14"/>
  <c r="L28" i="14"/>
  <c r="M28" i="14"/>
  <c r="P28" i="14"/>
  <c r="Q28" i="14"/>
  <c r="R28" i="14"/>
  <c r="S28" i="14"/>
  <c r="O28" i="14"/>
  <c r="N28" i="14"/>
  <c r="P181" i="14"/>
  <c r="M181" i="14"/>
  <c r="N181" i="14"/>
  <c r="O181" i="14"/>
  <c r="Q181" i="14"/>
  <c r="R181" i="14"/>
  <c r="S181" i="14"/>
  <c r="L181" i="14"/>
  <c r="M184" i="14"/>
  <c r="L184" i="14"/>
  <c r="N184" i="14"/>
  <c r="O184" i="14"/>
  <c r="Q184" i="14"/>
  <c r="R184" i="14"/>
  <c r="P184" i="14"/>
  <c r="S184" i="14"/>
  <c r="N159" i="14"/>
  <c r="S159" i="14"/>
  <c r="L159" i="14"/>
  <c r="O159" i="14"/>
  <c r="P159" i="14"/>
  <c r="Q159" i="14"/>
  <c r="R159" i="14"/>
  <c r="M159" i="14"/>
</calcChain>
</file>

<file path=xl/sharedStrings.xml><?xml version="1.0" encoding="utf-8"?>
<sst xmlns="http://schemas.openxmlformats.org/spreadsheetml/2006/main" count="380" uniqueCount="380">
  <si>
    <t>Etnedal</t>
  </si>
  <si>
    <t>Vindafjord</t>
  </si>
  <si>
    <t>Sør-Varanger</t>
  </si>
  <si>
    <t>J+B</t>
  </si>
  <si>
    <t>10% av øk</t>
  </si>
  <si>
    <t>Kartleggingsareal</t>
  </si>
  <si>
    <t>ØK-areal</t>
  </si>
  <si>
    <t>Totalt</t>
  </si>
  <si>
    <t>Fylke</t>
  </si>
  <si>
    <t>Kommune nummer</t>
  </si>
  <si>
    <t>Kommune navn</t>
  </si>
  <si>
    <t>Horten</t>
  </si>
  <si>
    <t>Færder</t>
  </si>
  <si>
    <t>Indre Fosen</t>
  </si>
  <si>
    <t>Totalt før makspris</t>
  </si>
  <si>
    <t>Oslo kommune</t>
  </si>
  <si>
    <t>Eigersund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</si>
  <si>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</si>
  <si>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</si>
  <si>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</si>
  <si>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</si>
  <si>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</si>
  <si>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</si>
  <si>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</si>
  <si>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</si>
  <si>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</si>
  <si>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</si>
  <si>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</si>
  <si>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</si>
  <si>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</si>
  <si>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</si>
  <si>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</si>
  <si>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</si>
  <si>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</si>
  <si>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</si>
  <si>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</si>
  <si>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</si>
  <si>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</si>
  <si>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Kristiansund</t>
  </si>
  <si>
    <t>Molde</t>
  </si>
  <si>
    <t>Ålesund</t>
  </si>
  <si>
    <t>Vanylven</t>
  </si>
  <si>
    <t>Sande</t>
  </si>
  <si>
    <t>Herøy (M. og R.)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</si>
  <si>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</si>
  <si>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</si>
  <si>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</si>
  <si>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</si>
  <si>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</si>
  <si>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</si>
  <si>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</si>
  <si>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</si>
  <si>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</si>
  <si>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</si>
  <si>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</si>
  <si>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</si>
  <si>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</si>
  <si>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</si>
  <si>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</si>
  <si>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</si>
  <si>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</si>
  <si>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</si>
  <si>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Fjord</t>
  </si>
  <si>
    <t>Hustadvika</t>
  </si>
  <si>
    <t>Bodø</t>
  </si>
  <si>
    <t>Narvik</t>
  </si>
  <si>
    <t>Bindal</t>
  </si>
  <si>
    <t>Sømna</t>
  </si>
  <si>
    <t>Brønnøy</t>
  </si>
  <si>
    <t>Vega</t>
  </si>
  <si>
    <t>Vevelstad</t>
  </si>
  <si>
    <t>Herøy (Nordl.)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</si>
  <si>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</si>
  <si>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</si>
  <si>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</si>
  <si>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</si>
  <si>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</si>
  <si>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</si>
  <si>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</si>
  <si>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</si>
  <si>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</si>
  <si>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</si>
  <si>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</si>
  <si>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</si>
  <si>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</si>
  <si>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</si>
  <si>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</si>
  <si>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</si>
  <si>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Fauske-Fuossko</t>
  </si>
  <si>
    <t>Sørfold</t>
  </si>
  <si>
    <t>Steigen</t>
  </si>
  <si>
    <t>Lødingen</t>
  </si>
  <si>
    <t>Evenes</t>
  </si>
  <si>
    <t>Røst</t>
  </si>
  <si>
    <t>Værøy</t>
  </si>
  <si>
    <t>Flakstad</t>
  </si>
  <si>
    <t>Vestvågøy</t>
  </si>
  <si>
    <t>Vågan</t>
  </si>
  <si>
    <t>Hadsel</t>
  </si>
  <si>
    <t>Bø</t>
  </si>
  <si>
    <t>Øksnes</t>
  </si>
  <si>
    <t>Sortland</t>
  </si>
  <si>
    <t>Andøy</t>
  </si>
  <si>
    <t>Moskenes</t>
  </si>
  <si>
    <t>Hamarøy</t>
  </si>
  <si>
    <t>Halden</t>
  </si>
  <si>
    <t>Moss</t>
  </si>
  <si>
    <t>Sarpsborg</t>
  </si>
  <si>
    <t>Fredrikstad</t>
  </si>
  <si>
    <t>Drammen</t>
  </si>
  <si>
    <t>Kongsberg</t>
  </si>
  <si>
    <t>Ringerike</t>
  </si>
  <si>
    <t>Hvaler</t>
  </si>
  <si>
    <t>Aremark</t>
  </si>
  <si>
    <t>Marker</t>
  </si>
  <si>
    <t>Indre Østfold</t>
  </si>
  <si>
    <t>Skiptvet</t>
  </si>
  <si>
    <t>Rakkestad</t>
  </si>
  <si>
    <t>Råde</t>
  </si>
  <si>
    <t>Vestby</t>
  </si>
  <si>
    <t>Nordre Follo</t>
  </si>
  <si>
    <t>Ås</t>
  </si>
  <si>
    <t>Frogn</t>
  </si>
  <si>
    <t>Nesodden</t>
  </si>
  <si>
    <t>Bærum</t>
  </si>
  <si>
    <t>Asker</t>
  </si>
  <si>
    <t>Aurskog-Høland</t>
  </si>
  <si>
    <t>Rælingen</t>
  </si>
  <si>
    <t>Enebakk</t>
  </si>
  <si>
    <t>Lørenskog</t>
  </si>
  <si>
    <t>Lillestrøm</t>
  </si>
  <si>
    <t>Nittedal</t>
  </si>
  <si>
    <t>Gjerdrum</t>
  </si>
  <si>
    <t>Ullensaker</t>
  </si>
  <si>
    <t>Eidsvoll</t>
  </si>
  <si>
    <t>Nannestad</t>
  </si>
  <si>
    <t>Hurdal</t>
  </si>
  <si>
    <t>Hole</t>
  </si>
  <si>
    <t>Flå</t>
  </si>
  <si>
    <t>Gol</t>
  </si>
  <si>
    <t>Hemsedal</t>
  </si>
  <si>
    <t>Ål</t>
  </si>
  <si>
    <t>Hol</t>
  </si>
  <si>
    <t>Sigdal</t>
  </si>
  <si>
    <t>Krødsherad</t>
  </si>
  <si>
    <t>Modum</t>
  </si>
  <si>
    <t>Øvre Eiker</t>
  </si>
  <si>
    <t>Lier</t>
  </si>
  <si>
    <t>Flesberg</t>
  </si>
  <si>
    <t>Rollag</t>
  </si>
  <si>
    <t>Nore og Uvdal</t>
  </si>
  <si>
    <t>Jevnaker</t>
  </si>
  <si>
    <t>Lunner</t>
  </si>
  <si>
    <t>Kongsvinger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</si>
  <si>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</si>
  <si>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</si>
  <si>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</si>
  <si>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</si>
  <si>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</si>
  <si>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</si>
  <si>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</si>
  <si>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</si>
  <si>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</si>
  <si>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</si>
  <si>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</si>
  <si>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</si>
  <si>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</si>
  <si>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</si>
  <si>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</si>
  <si>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</si>
  <si>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</si>
  <si>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</si>
  <si>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</si>
  <si>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</si>
  <si>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</si>
  <si>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</si>
  <si>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</si>
  <si>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</si>
  <si>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</si>
  <si>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</si>
  <si>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</si>
  <si>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</si>
  <si>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</si>
  <si>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</si>
  <si>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</si>
  <si>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</si>
  <si>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</si>
  <si>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</si>
  <si>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</si>
  <si>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</si>
  <si>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</si>
  <si>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</si>
  <si>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</si>
  <si>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Nord-Aurdal</t>
  </si>
  <si>
    <t>Vestre Slidre</t>
  </si>
  <si>
    <t>Øystre Slidre</t>
  </si>
  <si>
    <t>Vang</t>
  </si>
  <si>
    <t>Holmestrand</t>
  </si>
  <si>
    <t>Tønsberg</t>
  </si>
  <si>
    <t>Sandefjord</t>
  </si>
  <si>
    <t>Larvik</t>
  </si>
  <si>
    <t>Porsgrunn</t>
  </si>
  <si>
    <t>Skien</t>
  </si>
  <si>
    <t>Notodden</t>
  </si>
  <si>
    <t>Siljan</t>
  </si>
  <si>
    <t>Bamble</t>
  </si>
  <si>
    <t>Kragerø</t>
  </si>
  <si>
    <t>Drangedal</t>
  </si>
  <si>
    <t>Nome</t>
  </si>
  <si>
    <t>Midt-Telemark</t>
  </si>
  <si>
    <t>Tinn</t>
  </si>
  <si>
    <t>Hjartdal</t>
  </si>
  <si>
    <t>Seljord</t>
  </si>
  <si>
    <t>Kviteseid</t>
  </si>
  <si>
    <t>Nissedal</t>
  </si>
  <si>
    <t>Fyresdal</t>
  </si>
  <si>
    <t>Tokke</t>
  </si>
  <si>
    <t>Vinje</t>
  </si>
  <si>
    <t>Risør</t>
  </si>
  <si>
    <t>Grimstad</t>
  </si>
  <si>
    <t>Arendal</t>
  </si>
  <si>
    <t>Kristiansand</t>
  </si>
  <si>
    <t>Lindesnes</t>
  </si>
  <si>
    <t>Farsund</t>
  </si>
  <si>
    <t>Flekkefjord</t>
  </si>
  <si>
    <t>Gjerstad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</si>
  <si>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</si>
  <si>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</si>
  <si>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</si>
  <si>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</si>
  <si>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</si>
  <si>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</si>
  <si>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</si>
  <si>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</si>
  <si>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</si>
  <si>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</si>
  <si>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</si>
  <si>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</si>
  <si>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</si>
  <si>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</si>
  <si>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Hægebostad</t>
  </si>
  <si>
    <t>Kvinesdal</t>
  </si>
  <si>
    <t>Sirdal</t>
  </si>
  <si>
    <t>Bergen</t>
  </si>
  <si>
    <t>Kinn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</si>
  <si>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</si>
  <si>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</si>
  <si>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</si>
  <si>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</si>
  <si>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</si>
  <si>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</si>
  <si>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</si>
  <si>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</si>
  <si>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</si>
  <si>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</si>
  <si>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</si>
  <si>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</si>
  <si>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</si>
  <si>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</si>
  <si>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</si>
  <si>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</si>
  <si>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</si>
  <si>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</si>
  <si>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</si>
  <si>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</si>
  <si>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</si>
  <si>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</si>
  <si>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</si>
  <si>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</si>
  <si>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</si>
  <si>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</si>
  <si>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</si>
  <si>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</si>
  <si>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</si>
  <si>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</si>
  <si>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Aurland</t>
  </si>
  <si>
    <t>Lærdal</t>
  </si>
  <si>
    <t>Årdal</t>
  </si>
  <si>
    <t>Luster</t>
  </si>
  <si>
    <t>Askvoll</t>
  </si>
  <si>
    <t>Fjaler</t>
  </si>
  <si>
    <t>Sunnfjord</t>
  </si>
  <si>
    <t>Bremanger</t>
  </si>
  <si>
    <t>Stad</t>
  </si>
  <si>
    <t>Gloppen</t>
  </si>
  <si>
    <t>Stryn</t>
  </si>
  <si>
    <t>Trondheim</t>
  </si>
  <si>
    <t>Steinkjer</t>
  </si>
  <si>
    <t>Namsos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</si>
  <si>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</si>
  <si>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</si>
  <si>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</si>
  <si>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</si>
  <si>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</si>
  <si>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</si>
  <si>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</si>
  <si>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</si>
  <si>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</si>
  <si>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</si>
  <si>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</si>
  <si>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</si>
  <si>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</si>
  <si>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</si>
  <si>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</si>
  <si>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</si>
  <si>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</si>
  <si>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Lierne</t>
  </si>
  <si>
    <t>Raarvihke - Røyrvik</t>
  </si>
  <si>
    <t>Namsskogan</t>
  </si>
  <si>
    <t>Grong</t>
  </si>
  <si>
    <t>Høylandet</t>
  </si>
  <si>
    <t>Overhalla</t>
  </si>
  <si>
    <t>Flatanger</t>
  </si>
  <si>
    <t>Leka</t>
  </si>
  <si>
    <t>Inderøy</t>
  </si>
  <si>
    <t>Heim</t>
  </si>
  <si>
    <t>Hitra</t>
  </si>
  <si>
    <t>Ørland</t>
  </si>
  <si>
    <t>Åfjord</t>
  </si>
  <si>
    <t>Orkland</t>
  </si>
  <si>
    <t>Nærøysund</t>
  </si>
  <si>
    <t>Rindal</t>
  </si>
  <si>
    <t>Tromsø</t>
  </si>
  <si>
    <t>Alta</t>
  </si>
  <si>
    <t>Vardø</t>
  </si>
  <si>
    <t>Vadsø</t>
  </si>
  <si>
    <t>Hammerfest</t>
  </si>
  <si>
    <t>Kvæfjord</t>
  </si>
  <si>
    <t>Tjeldsund</t>
  </si>
  <si>
    <t>Ibestad</t>
  </si>
  <si>
    <t>Gratangen</t>
  </si>
  <si>
    <t>Loabák - 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</si>
  <si>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</si>
  <si>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</si>
  <si>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</si>
  <si>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</si>
  <si>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</si>
  <si>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</si>
  <si>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</si>
  <si>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</si>
  <si>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</si>
  <si>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Skjervøy</t>
  </si>
  <si>
    <t>Nordreisa</t>
  </si>
  <si>
    <t>Kvænangen</t>
  </si>
  <si>
    <t>Loppa</t>
  </si>
  <si>
    <t>Hasvik</t>
  </si>
  <si>
    <t>Måsøy</t>
  </si>
  <si>
    <t>Nordkapp</t>
  </si>
  <si>
    <t>Lebesby</t>
  </si>
  <si>
    <t>Gamvik</t>
  </si>
  <si>
    <t>Berlevåg</t>
  </si>
  <si>
    <t>Deatnu-Tana</t>
  </si>
  <si>
    <t>Unjárga-Nesseby</t>
  </si>
  <si>
    <t>Båtsfjord</t>
  </si>
  <si>
    <t>Jordbruk og bebygd større enn 10% av ØK-arealet (jf, Kostnadsdelingsnormen kap. 3.4.6.5)</t>
  </si>
  <si>
    <t>Haram</t>
  </si>
  <si>
    <t>Våler</t>
  </si>
  <si>
    <t>Nes</t>
  </si>
  <si>
    <t>Nesbyen</t>
  </si>
  <si>
    <t>Våler (Innlandet)</t>
  </si>
  <si>
    <t>Snåase - Snåsa</t>
  </si>
  <si>
    <t>Harstad</t>
  </si>
  <si>
    <t>Storfjord - Omasvuotna - Omasvuono</t>
  </si>
  <si>
    <t>Gáivuotna - Kåfjord - Kaivuono</t>
  </si>
  <si>
    <t>Kárásjohka - Karasjok</t>
  </si>
  <si>
    <t>Guovdageaidnu - Kautokeino</t>
  </si>
  <si>
    <t>Porsanger - Porsángu - Porsanki </t>
  </si>
  <si>
    <t>V (1,43%)</t>
  </si>
  <si>
    <t>E (2,86%)</t>
  </si>
  <si>
    <t>K (19,05%)</t>
  </si>
  <si>
    <t>S (10,48%)</t>
  </si>
  <si>
    <t>T (2,86%)</t>
  </si>
  <si>
    <t>FK (2,31 %)</t>
  </si>
  <si>
    <t>NVE (3,85%)</t>
  </si>
  <si>
    <t>L (57,16%)</t>
  </si>
  <si>
    <t>bebygd</t>
  </si>
  <si>
    <t>Jordbruk</t>
  </si>
  <si>
    <t>Kostnad per km2 for periodisk ajourhold (per 2025)</t>
  </si>
  <si>
    <t xml:space="preserve">* ØK-areal er sist oppdatert i 2026, basert på AR5 for 2025. </t>
  </si>
  <si>
    <t>* Arealtall for kommunene er sist oppdatert i 2026, basert på AR5 for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</si>
</sst>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.0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rgb="FF9C0006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7CE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 applyNumberFormat="0" applyBorder="0" applyAlignment="0"/>
    <xf numFmtId="0" fontId="5" fillId="4" borderId="0" applyNumberFormat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3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3" fontId="0" fillId="0" borderId="2" xfId="0" applyNumberFormat="1" applyBorder="1"/>
    <xf numFmtId="165" fontId="0" fillId="0" borderId="3" xfId="0" applyNumberFormat="1" applyBorder="1"/>
    <xf numFmtId="2" fontId="0" fillId="0" borderId="3" xfId="0" applyNumberFormat="1" applyBorder="1"/>
    <xf numFmtId="3" fontId="0" fillId="0" borderId="4" xfId="0" applyNumberFormat="1" applyBorder="1"/>
    <xf numFmtId="164" fontId="0" fillId="0" borderId="1" xfId="0" applyNumberFormat="1" applyBorder="1"/>
    <xf numFmtId="2" fontId="1" fillId="0" borderId="3" xfId="0" applyNumberFormat="1" applyFont="1" applyBorder="1"/>
    <xf numFmtId="165" fontId="1" fillId="0" borderId="3" xfId="0" applyNumberFormat="1" applyFont="1" applyBorder="1"/>
    <xf numFmtId="2" fontId="1" fillId="0" borderId="1" xfId="0" applyNumberFormat="1" applyFont="1" applyBorder="1"/>
    <xf numFmtId="164" fontId="0" fillId="0" borderId="2" xfId="0" applyNumberFormat="1" applyBorder="1"/>
    <xf numFmtId="164" fontId="0" fillId="0" borderId="3" xfId="0" applyNumberFormat="1" applyBorder="1"/>
    <xf numFmtId="3" fontId="0" fillId="0" borderId="3" xfId="0" applyNumberFormat="1" applyBorder="1"/>
    <xf numFmtId="164" fontId="1" fillId="0" borderId="3" xfId="0" applyNumberFormat="1" applyFont="1" applyBorder="1"/>
    <xf numFmtId="0" fontId="1" fillId="0" borderId="3" xfId="0" applyFont="1" applyBorder="1"/>
    <xf numFmtId="3" fontId="1" fillId="0" borderId="3" xfId="0" applyNumberFormat="1" applyFont="1" applyBorder="1"/>
    <xf numFmtId="2" fontId="0" fillId="0" borderId="0" xfId="0" applyNumberFormat="1"/>
    <xf numFmtId="2" fontId="1" fillId="0" borderId="0" xfId="0" applyNumberFormat="1" applyFont="1"/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49" fontId="0" fillId="0" borderId="0" xfId="0" applyNumberFormat="1"/>
    <xf numFmtId="2" fontId="3" fillId="0" borderId="0" xfId="0" applyNumberFormat="1" applyFont="1"/>
    <xf numFmtId="164" fontId="1" fillId="2" borderId="1" xfId="0" applyNumberFormat="1" applyFont="1" applyFill="1" applyBorder="1" applyAlignment="1">
      <alignment vertical="top" textRotation="180"/>
    </xf>
    <xf numFmtId="49" fontId="1" fillId="2" borderId="1" xfId="0" applyNumberFormat="1" applyFont="1" applyFill="1" applyBorder="1" applyAlignment="1">
      <alignment vertical="top" textRotation="180"/>
    </xf>
    <xf numFmtId="2" fontId="1" fillId="2" borderId="1" xfId="0" applyNumberFormat="1" applyFont="1" applyFill="1" applyBorder="1" applyAlignment="1">
      <alignment vertical="top" textRotation="180"/>
    </xf>
    <xf numFmtId="165" fontId="1" fillId="3" borderId="1" xfId="0" applyNumberFormat="1" applyFont="1" applyFill="1" applyBorder="1" applyAlignment="1">
      <alignment vertical="top" textRotation="180" wrapText="1"/>
    </xf>
    <xf numFmtId="0" fontId="1" fillId="3" borderId="1" xfId="0" applyFont="1" applyFill="1" applyBorder="1" applyAlignment="1">
      <alignment vertical="top" textRotation="180" wrapText="1"/>
    </xf>
    <xf numFmtId="2" fontId="1" fillId="2" borderId="1" xfId="0" applyNumberFormat="1" applyFont="1" applyFill="1" applyBorder="1" applyAlignment="1">
      <alignment vertical="top" textRotation="180" wrapText="1"/>
    </xf>
    <xf numFmtId="0" fontId="2" fillId="2" borderId="1" xfId="0" applyFont="1" applyFill="1" applyBorder="1" applyAlignment="1">
      <alignment textRotation="180" wrapText="1"/>
    </xf>
    <xf numFmtId="3" fontId="1" fillId="0" borderId="1" xfId="0" applyNumberFormat="1" applyFont="1" applyBorder="1" applyAlignment="1">
      <alignment horizontal="center" vertical="center" wrapText="1"/>
    </xf>
    <xf numFmtId="3" fontId="0" fillId="2" borderId="1" xfId="0" applyNumberFormat="1" applyFill="1" applyBorder="1" applyAlignment="1">
      <alignment horizontal="center" vertical="center" wrapText="1"/>
    </xf>
    <xf numFmtId="49" fontId="0" fillId="0" borderId="1" xfId="0" applyNumberFormat="1" applyBorder="1"/>
    <xf numFmtId="2" fontId="3" fillId="0" borderId="1" xfId="0" applyNumberFormat="1" applyFont="1" applyBorder="1"/>
    <xf numFmtId="49" fontId="0" fillId="0" borderId="2" xfId="0" applyNumberFormat="1" applyBorder="1"/>
    <xf numFmtId="3" fontId="0" fillId="2" borderId="4" xfId="0" applyNumberFormat="1" applyFill="1" applyBorder="1" applyAlignment="1">
      <alignment horizontal="center" vertical="center" wrapText="1"/>
    </xf>
    <xf numFmtId="3" fontId="0" fillId="0" borderId="7" xfId="0" applyNumberFormat="1" applyBorder="1"/>
    <xf numFmtId="0" fontId="0" fillId="0" borderId="5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2" fontId="3" fillId="0" borderId="2" xfId="0" applyNumberFormat="1" applyFont="1" applyBorder="1"/>
    <xf numFmtId="0" fontId="1" fillId="0" borderId="6" xfId="0" applyFont="1" applyBorder="1"/>
    <xf numFmtId="0" fontId="0" fillId="0" borderId="6" xfId="0" applyBorder="1" applyAlignment="1">
      <alignment wrapText="1"/>
    </xf>
    <xf numFmtId="49" fontId="1" fillId="0" borderId="0" xfId="0" applyNumberFormat="1" applyFont="1"/>
    <xf numFmtId="3" fontId="6" fillId="0" borderId="1" xfId="2" applyNumberFormat="1" applyFont="1" applyFill="1" applyBorder="1" applyAlignment="1">
      <alignment horizontal="center" vertical="center" wrapText="1"/>
    </xf>
    <xf numFmtId="3" fontId="6" fillId="0" borderId="3" xfId="2" applyNumberFormat="1" applyFont="1" applyFill="1" applyBorder="1"/>
    <xf numFmtId="3" fontId="6" fillId="0" borderId="2" xfId="2" applyNumberFormat="1" applyFont="1" applyFill="1" applyBorder="1"/>
    <xf numFmtId="3" fontId="6" fillId="0" borderId="1" xfId="2" applyNumberFormat="1" applyFont="1" applyFill="1" applyBorder="1"/>
    <xf numFmtId="3" fontId="6" fillId="0" borderId="0" xfId="2" applyNumberFormat="1" applyFont="1" applyFill="1"/>
    <xf numFmtId="1" fontId="0" fillId="0" borderId="1" xfId="0" applyNumberFormat="1" applyBorder="1"/>
  </cellXfs>
  <cellStyles count="3">
    <cellStyle name="Dårlig" xfId="2" builtinId="27"/>
    <cellStyle name="Normal" xfId="0" builtinId="0"/>
    <cellStyle name="Normal 2" xfId="1" xr:uid="{514269F2-52E9-4EDC-9C96-ABEB62D67B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605"/>
  <sheetViews>
    <sheetView tabSelected="1" zoomScaleNormal="100" workbookViewId="0">
      <pane xSplit="3" ySplit="1" topLeftCell="D2" activePane="bottomRight" state="frozen"/>
      <selection pane="topRight" activeCell="D1" sqref="D1"/>
      <selection pane="bottomLeft" activeCell="A3" sqref="A3"/>
      <selection pane="bottomRight" activeCell="T2" sqref="T2"/>
    </sheetView>
  </sheetViews>
  <sheetFormatPr baseColWidth="10" defaultRowHeight="15" x14ac:dyDescent="0.25"/>
  <cols>
    <col min="1" max="1" width="5.140625" style="13" customWidth="1"/>
    <col min="2" max="2" width="5.85546875" style="39" customWidth="1"/>
    <col min="3" max="3" width="24.28515625" style="39" bestFit="1" customWidth="1"/>
    <col min="4" max="4" width="8.5703125" style="6" bestFit="1" customWidth="1"/>
    <col min="5" max="5" width="7.5703125" style="6" bestFit="1" customWidth="1"/>
    <col min="6" max="6" width="9.5703125" style="40" bestFit="1" customWidth="1"/>
    <col min="7" max="7" width="8.5703125" style="5" bestFit="1" customWidth="1"/>
    <col min="8" max="8" width="8.5703125" style="1" bestFit="1" customWidth="1"/>
    <col min="9" max="9" width="9.5703125" style="6" bestFit="1" customWidth="1"/>
    <col min="10" max="10" width="9.140625" style="1" customWidth="1"/>
    <col min="11" max="11" width="6.7109375" style="1" customWidth="1"/>
    <col min="12" max="12" width="9.140625" style="4" customWidth="1"/>
    <col min="13" max="13" width="10.42578125" style="4" customWidth="1"/>
    <col min="14" max="14" width="10.5703125" style="4" bestFit="1" customWidth="1"/>
    <col min="15" max="15" width="10.42578125" style="4" customWidth="1"/>
    <col min="16" max="16" width="9.5703125" style="4" customWidth="1"/>
    <col min="17" max="17" width="10.85546875" style="4" customWidth="1"/>
    <col min="18" max="18" width="12" style="4" bestFit="1" customWidth="1"/>
    <col min="19" max="19" width="10.85546875" style="55" customWidth="1"/>
    <col min="20" max="20" width="12" style="4" customWidth="1"/>
    <col min="21" max="21" width="12.85546875" style="12" customWidth="1"/>
    <col min="23" max="23" width="12.5703125" style="23" bestFit="1" customWidth="1"/>
    <col min="24" max="24" width="11.42578125" style="23"/>
    <col min="25" max="25" width="16.7109375" style="24" bestFit="1" customWidth="1"/>
    <col min="27" max="27" width="11.42578125" style="44"/>
    <col min="28" max="16384" width="11.42578125" style="1"/>
  </cols>
  <sheetData>
    <row r="1" spans="1:42" s="50" customFormat="1" ht="102.75" customHeight="1" x14ac:dyDescent="0.2">
      <c r="A1" s="30" t="s">
        <v>8</v>
      </c>
      <c r="B1" s="31" t="s">
        <v>9</v>
      </c>
      <c r="C1" s="31" t="s">
        <v>10</v>
      </c>
      <c r="D1" s="32" t="s">
        <v>376</v>
      </c>
      <c r="E1" s="32" t="s">
        <v>375</v>
      </c>
      <c r="F1" s="32" t="s">
        <v>6</v>
      </c>
      <c r="G1" s="33" t="s">
        <v>3</v>
      </c>
      <c r="H1" s="34" t="s">
        <v>4</v>
      </c>
      <c r="I1" s="35" t="s">
        <v>5</v>
      </c>
      <c r="J1" s="36" t="s">
        <v>354</v>
      </c>
      <c r="K1" s="36" t="s">
        <v>377</v>
      </c>
      <c r="L1" s="37" t="s">
        <v>367</v>
      </c>
      <c r="M1" s="37" t="s">
        <v>368</v>
      </c>
      <c r="N1" s="37" t="s">
        <v>369</v>
      </c>
      <c r="O1" s="37" t="s">
        <v>370</v>
      </c>
      <c r="P1" s="37" t="s">
        <v>371</v>
      </c>
      <c r="Q1" s="37" t="s">
        <v>372</v>
      </c>
      <c r="R1" s="37" t="s">
        <v>373</v>
      </c>
      <c r="S1" s="52" t="s">
        <v>374</v>
      </c>
      <c r="T1" s="38" t="s">
        <v>14</v>
      </c>
      <c r="U1" s="42" t="s">
        <v>7</v>
      </c>
      <c r="V1"/>
      <c r="W1" s="23"/>
      <c r="X1" s="23"/>
      <c r="Y1" s="24"/>
      <c r="Z1"/>
      <c r="AA1" s="47"/>
      <c r="AB1" s="49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</row>
    <row r="2" spans="1:42" customFormat="1" ht="15.75" thickBot="1" x14ac:dyDescent="0.3">
      <c r="A2" s="18">
        <v>3</v>
      </c>
      <c r="B2" s="3">
        <v>301</v>
      </c>
      <c r="C2" s="11" t="s">
        <v>15</v>
      </c>
      <c r="D2" s="11">
        <v>9.4896886033499204</v>
      </c>
      <c r="E2" s="10">
        <v>97.587376017621906</v>
      </c>
      <c r="F2" s="11">
        <v>454.38610124851499</v>
      </c>
      <c r="G2" s="10">
        <f>(D2+E2)</f>
        <v>107.07706462097183</v>
      </c>
      <c r="H2" s="10">
        <f t="shared" ref="H2:H66" si="0">F2*0.1</f>
        <v>45.4386101248515</v>
      </c>
      <c r="I2" s="11">
        <f t="shared" ref="I2:I66" si="1">IF(G2&gt;=H2,F2,G2*10)</f>
        <v>454.38610124851499</v>
      </c>
      <c r="J2" s="3" t="str">
        <f>IF(G2&gt;=H2,"JA","NEI")</f>
        <v>JA</v>
      </c>
      <c r="K2" s="3">
        <f t="shared" ref="K2:K65" si="2">IF(I2&gt;200,1200,1490)</f>
        <v>1200</v>
      </c>
      <c r="L2" s="19">
        <f>U2*0.0143</f>
        <v>7797.265497424517</v>
      </c>
      <c r="M2" s="19">
        <f>U2*0.0286</f>
        <v>15594.530994849034</v>
      </c>
      <c r="N2" s="19">
        <f>U2*0.1905</f>
        <v>103872.66274541053</v>
      </c>
      <c r="O2" s="19">
        <f>U2*0.1048</f>
        <v>57143.59609301325</v>
      </c>
      <c r="P2" s="19">
        <f>U2*0.0286</f>
        <v>15594.530994849034</v>
      </c>
      <c r="Q2" s="19">
        <f>U2*0.0231</f>
        <v>12595.582726608834</v>
      </c>
      <c r="R2" s="19">
        <f>U2*0.0385</f>
        <v>20992.637877681391</v>
      </c>
      <c r="S2" s="53">
        <f>U2*0.5716</f>
        <v>311672.51456838142</v>
      </c>
      <c r="T2" s="19">
        <f>K2*I2</f>
        <v>545263.32149821799</v>
      </c>
      <c r="U2" s="19">
        <f>IF(K2=1200,IF(K2*I2&gt;1354000,1354000,K2*I2),IF(K2*I2&gt;240000,240000,K2*I2))</f>
        <v>545263.32149821799</v>
      </c>
      <c r="V2" s="27"/>
      <c r="W2" s="23"/>
      <c r="X2" s="23"/>
      <c r="Y2" s="24"/>
      <c r="AB2" s="23"/>
      <c r="AC2" s="23"/>
    </row>
    <row r="3" spans="1:42" customFormat="1" x14ac:dyDescent="0.25">
      <c r="A3" s="17">
        <v>11</v>
      </c>
      <c r="B3" s="2">
        <v>1101</v>
      </c>
      <c r="C3" s="8" t="s">
        <v>16</v>
      </c>
      <c r="D3" s="8">
        <v>53.808167469742799</v>
      </c>
      <c r="E3" s="7">
        <v>8.5764528141769389</v>
      </c>
      <c r="F3" s="8">
        <v>434.87949094195403</v>
      </c>
      <c r="G3" s="7">
        <f t="shared" ref="G3:G67" si="3">(D3+E3)</f>
        <v>62.384620283919737</v>
      </c>
      <c r="H3" s="7">
        <f t="shared" si="0"/>
        <v>43.487949094195407</v>
      </c>
      <c r="I3" s="8">
        <f t="shared" si="1"/>
        <v>434.87949094195403</v>
      </c>
      <c r="J3" s="2" t="str">
        <f>IF(G3&gt;=H3,"JA","NEI")</f>
        <v>JA</v>
      </c>
      <c r="K3" s="2">
        <f t="shared" si="2"/>
        <v>1200</v>
      </c>
      <c r="L3" s="9">
        <f>U3*0.0143</f>
        <v>7462.5320645639313</v>
      </c>
      <c r="M3" s="9">
        <f>U3*0.0286</f>
        <v>14925.064129127863</v>
      </c>
      <c r="N3" s="9">
        <f>U3*0.1905</f>
        <v>99413.451629330695</v>
      </c>
      <c r="O3" s="9">
        <f>U3*0.1048</f>
        <v>54690.44478086014</v>
      </c>
      <c r="P3" s="9">
        <f>U3*0.0286</f>
        <v>14925.064129127863</v>
      </c>
      <c r="Q3" s="9">
        <f>U3*0.0231</f>
        <v>12054.859488910966</v>
      </c>
      <c r="R3" s="9">
        <f>U3*0.0385</f>
        <v>20091.432481518277</v>
      </c>
      <c r="S3" s="54">
        <f>U3*0.5716</f>
        <v>298292.54042690509</v>
      </c>
      <c r="T3" s="9">
        <f t="shared" ref="T3:T67" si="4">K3*I3</f>
        <v>521855.38913034485</v>
      </c>
      <c r="U3" s="9">
        <f t="shared" ref="U3:U66" si="5">IF(K3=1200,IF(K3*I3&gt;1354000,1354000,K3*I3),IF(K3*I3&gt;240000,240000,K3*I3))</f>
        <v>521855.38913034485</v>
      </c>
      <c r="V3" s="27"/>
      <c r="W3" s="23"/>
      <c r="X3" s="23"/>
      <c r="Y3" s="24"/>
      <c r="AB3" s="23"/>
      <c r="AC3" s="23"/>
    </row>
    <row r="4" spans="1:42" customFormat="1" x14ac:dyDescent="0.25">
      <c r="A4" s="13">
        <v>11</v>
      </c>
      <c r="B4" s="1">
        <v>1103</v>
      </c>
      <c r="C4" s="6" t="s">
        <v>17</v>
      </c>
      <c r="D4" s="6">
        <v>92.819245736092398</v>
      </c>
      <c r="E4" s="5">
        <v>38.988098382944706</v>
      </c>
      <c r="F4" s="6">
        <v>263.91344441095998</v>
      </c>
      <c r="G4" s="5">
        <f t="shared" si="3"/>
        <v>131.80734411903711</v>
      </c>
      <c r="H4" s="5">
        <f t="shared" si="0"/>
        <v>26.391344441095999</v>
      </c>
      <c r="I4" s="6">
        <f t="shared" si="1"/>
        <v>263.91344441095998</v>
      </c>
      <c r="J4" s="1" t="str">
        <f>IF(G4&gt;=H4,"JA","NEI")</f>
        <v>JA</v>
      </c>
      <c r="K4" s="1">
        <f t="shared" si="2"/>
        <v>1200</v>
      </c>
      <c r="L4" s="4">
        <f t="shared" ref="L4:L67" si="6">U4*0.0143</f>
        <v>4528.7547060920733</v>
      </c>
      <c r="M4" s="4">
        <f t="shared" ref="M4:M67" si="7">U4*0.0286</f>
        <v>9057.5094121841466</v>
      </c>
      <c r="N4" s="4">
        <f t="shared" ref="N4:N67" si="8">U4*0.1905</f>
        <v>60330.613392345454</v>
      </c>
      <c r="O4" s="4">
        <f t="shared" ref="O4:O67" si="9">U4*0.1048</f>
        <v>33189.75476912233</v>
      </c>
      <c r="P4" s="4">
        <f t="shared" ref="P4:P67" si="10">U4*0.0286</f>
        <v>9057.5094121841466</v>
      </c>
      <c r="Q4" s="4">
        <f t="shared" ref="Q4:Q67" si="11">U4*0.0231</f>
        <v>7315.6806790718101</v>
      </c>
      <c r="R4" s="4">
        <f t="shared" ref="R4:R67" si="12">U4*0.0385</f>
        <v>12192.801131786351</v>
      </c>
      <c r="S4" s="55">
        <f t="shared" ref="S4:S67" si="13">U4*0.5716</f>
        <v>181023.50979036567</v>
      </c>
      <c r="T4" s="4">
        <f t="shared" si="4"/>
        <v>316696.13329315197</v>
      </c>
      <c r="U4" s="4">
        <f t="shared" si="5"/>
        <v>316696.13329315197</v>
      </c>
      <c r="V4" s="27"/>
      <c r="W4" s="23"/>
      <c r="X4" s="23"/>
      <c r="Y4" s="24"/>
      <c r="AB4" s="23"/>
      <c r="AC4" s="23"/>
    </row>
    <row r="5" spans="1:42" customFormat="1" x14ac:dyDescent="0.25">
      <c r="A5" s="13">
        <v>11</v>
      </c>
      <c r="B5" s="1">
        <v>1106</v>
      </c>
      <c r="C5" s="6" t="s">
        <v>18</v>
      </c>
      <c r="D5" s="6">
        <v>9.2093256582059499</v>
      </c>
      <c r="E5" s="5">
        <v>12.856356933114801</v>
      </c>
      <c r="F5" s="6">
        <v>73.059817772001807</v>
      </c>
      <c r="G5" s="5">
        <f t="shared" si="3"/>
        <v>22.065682591320751</v>
      </c>
      <c r="H5" s="5">
        <f t="shared" si="0"/>
        <v>7.3059817772001807</v>
      </c>
      <c r="I5" s="6">
        <f t="shared" si="1"/>
        <v>73.059817772001807</v>
      </c>
      <c r="J5" s="1" t="str">
        <f>IF(G5&gt;=H5,"JA","NEI")</f>
        <v>JA</v>
      </c>
      <c r="K5" s="1">
        <f t="shared" si="2"/>
        <v>1490</v>
      </c>
      <c r="L5" s="4">
        <f t="shared" si="6"/>
        <v>1556.6855372680427</v>
      </c>
      <c r="M5" s="4">
        <f t="shared" si="7"/>
        <v>3113.3710745360854</v>
      </c>
      <c r="N5" s="4">
        <f t="shared" si="8"/>
        <v>20737.663975493855</v>
      </c>
      <c r="O5" s="4">
        <f t="shared" si="9"/>
        <v>11408.436664733628</v>
      </c>
      <c r="P5" s="4">
        <f t="shared" si="10"/>
        <v>3113.3710745360854</v>
      </c>
      <c r="Q5" s="4">
        <f t="shared" si="11"/>
        <v>2514.6458678945301</v>
      </c>
      <c r="R5" s="4">
        <f t="shared" si="12"/>
        <v>4191.0764464908834</v>
      </c>
      <c r="S5" s="55">
        <f t="shared" si="13"/>
        <v>62223.877839329594</v>
      </c>
      <c r="T5" s="4">
        <f t="shared" si="4"/>
        <v>108859.1284802827</v>
      </c>
      <c r="U5" s="4">
        <f t="shared" si="5"/>
        <v>108859.1284802827</v>
      </c>
      <c r="V5" s="27"/>
      <c r="W5" s="23"/>
      <c r="X5" s="23"/>
      <c r="Y5" s="24"/>
      <c r="AB5" s="23"/>
      <c r="AC5" s="23"/>
    </row>
    <row r="6" spans="1:42" customFormat="1" x14ac:dyDescent="0.25">
      <c r="A6" s="13">
        <v>11</v>
      </c>
      <c r="B6" s="1">
        <v>1108</v>
      </c>
      <c r="C6" s="6" t="s">
        <v>19</v>
      </c>
      <c r="D6" s="6">
        <v>90.693604483182213</v>
      </c>
      <c r="E6" s="5">
        <v>28.5476563466007</v>
      </c>
      <c r="F6" s="6">
        <v>744.55153401313203</v>
      </c>
      <c r="G6" s="5">
        <f t="shared" si="3"/>
        <v>119.24126082978292</v>
      </c>
      <c r="H6" s="5">
        <f t="shared" si="0"/>
        <v>74.455153401313211</v>
      </c>
      <c r="I6" s="6">
        <f t="shared" si="1"/>
        <v>744.55153401313203</v>
      </c>
      <c r="J6" s="1" t="str">
        <f>IF(G6&gt;=H6,"JA","NEI")</f>
        <v>JA</v>
      </c>
      <c r="K6" s="1">
        <f t="shared" si="2"/>
        <v>1200</v>
      </c>
      <c r="L6" s="4">
        <f t="shared" si="6"/>
        <v>12776.504323665346</v>
      </c>
      <c r="M6" s="4">
        <f t="shared" si="7"/>
        <v>25553.008647330691</v>
      </c>
      <c r="N6" s="4">
        <f t="shared" si="8"/>
        <v>170204.48067540198</v>
      </c>
      <c r="O6" s="4">
        <f t="shared" si="9"/>
        <v>93634.800917491491</v>
      </c>
      <c r="P6" s="4">
        <f t="shared" si="10"/>
        <v>25553.008647330691</v>
      </c>
      <c r="Q6" s="4">
        <f t="shared" si="11"/>
        <v>20638.968522844018</v>
      </c>
      <c r="R6" s="4">
        <f t="shared" si="12"/>
        <v>34398.2808714067</v>
      </c>
      <c r="S6" s="55">
        <f t="shared" si="13"/>
        <v>510702.78821028752</v>
      </c>
      <c r="T6" s="4">
        <f t="shared" si="4"/>
        <v>893461.84081575845</v>
      </c>
      <c r="U6" s="4">
        <f t="shared" si="5"/>
        <v>893461.84081575845</v>
      </c>
      <c r="V6" s="27"/>
      <c r="W6" s="23"/>
      <c r="X6" s="23"/>
      <c r="Y6" s="24"/>
      <c r="AB6" s="23"/>
      <c r="AC6" s="23"/>
    </row>
    <row r="7" spans="1:42" customFormat="1" x14ac:dyDescent="0.25">
      <c r="A7" s="13">
        <v>11</v>
      </c>
      <c r="B7" s="1">
        <v>1111</v>
      </c>
      <c r="C7" s="6" t="s">
        <v>20</v>
      </c>
      <c r="D7" s="6">
        <v>16.8657555997343</v>
      </c>
      <c r="E7" s="5">
        <v>2.5884446135518901</v>
      </c>
      <c r="F7" s="6">
        <v>296.57666760713295</v>
      </c>
      <c r="G7" s="5">
        <f t="shared" si="3"/>
        <v>19.454200213286189</v>
      </c>
      <c r="H7" s="5">
        <f t="shared" si="0"/>
        <v>29.657666760713298</v>
      </c>
      <c r="I7" s="6">
        <f t="shared" si="1"/>
        <v>194.54200213286188</v>
      </c>
      <c r="J7" s="1" t="str">
        <f>IF(G7&gt;=H7,"JA","NEI")</f>
        <v>NEI</v>
      </c>
      <c r="K7" s="1">
        <f t="shared" si="2"/>
        <v>1490</v>
      </c>
      <c r="L7" s="4">
        <f t="shared" si="6"/>
        <v>3432</v>
      </c>
      <c r="M7" s="4">
        <f t="shared" si="7"/>
        <v>6864</v>
      </c>
      <c r="N7" s="4">
        <f t="shared" si="8"/>
        <v>45720</v>
      </c>
      <c r="O7" s="4">
        <f t="shared" si="9"/>
        <v>25152</v>
      </c>
      <c r="P7" s="4">
        <f t="shared" si="10"/>
        <v>6864</v>
      </c>
      <c r="Q7" s="4">
        <f t="shared" si="11"/>
        <v>5544</v>
      </c>
      <c r="R7" s="4">
        <f t="shared" si="12"/>
        <v>9240</v>
      </c>
      <c r="S7" s="55">
        <f t="shared" si="13"/>
        <v>137184</v>
      </c>
      <c r="T7" s="4">
        <f t="shared" si="4"/>
        <v>289867.5831779642</v>
      </c>
      <c r="U7" s="4">
        <f t="shared" si="5"/>
        <v>240000</v>
      </c>
      <c r="V7" s="27"/>
      <c r="W7" s="23"/>
      <c r="X7" s="23"/>
      <c r="Y7" s="24"/>
      <c r="AB7" s="23"/>
      <c r="AC7" s="23"/>
    </row>
    <row r="8" spans="1:42" customFormat="1" x14ac:dyDescent="0.25">
      <c r="A8" s="13">
        <v>11</v>
      </c>
      <c r="B8" s="1">
        <v>1112</v>
      </c>
      <c r="C8" s="6" t="s">
        <v>21</v>
      </c>
      <c r="D8" s="6">
        <v>25.681595593605802</v>
      </c>
      <c r="E8" s="5">
        <v>3.0397857905415799</v>
      </c>
      <c r="F8" s="6">
        <v>410.54269349626304</v>
      </c>
      <c r="G8" s="5">
        <f t="shared" si="3"/>
        <v>28.721381384147382</v>
      </c>
      <c r="H8" s="5">
        <f t="shared" si="0"/>
        <v>41.05426934962631</v>
      </c>
      <c r="I8" s="6">
        <f t="shared" si="1"/>
        <v>287.21381384147384</v>
      </c>
      <c r="J8" s="1" t="str">
        <f>IF(G8&gt;=H8,"JA","NEI")</f>
        <v>NEI</v>
      </c>
      <c r="K8" s="1">
        <f t="shared" si="2"/>
        <v>1200</v>
      </c>
      <c r="L8" s="4">
        <f t="shared" si="6"/>
        <v>4928.5890455196914</v>
      </c>
      <c r="M8" s="4">
        <f t="shared" si="7"/>
        <v>9857.1780910393827</v>
      </c>
      <c r="N8" s="4">
        <f t="shared" si="8"/>
        <v>65657.077844160929</v>
      </c>
      <c r="O8" s="4">
        <f t="shared" si="9"/>
        <v>36120.009228703755</v>
      </c>
      <c r="P8" s="4">
        <f t="shared" si="10"/>
        <v>9857.1780910393827</v>
      </c>
      <c r="Q8" s="4">
        <f t="shared" si="11"/>
        <v>7961.5669196856543</v>
      </c>
      <c r="R8" s="4">
        <f t="shared" si="12"/>
        <v>13269.278199476092</v>
      </c>
      <c r="S8" s="55">
        <f t="shared" si="13"/>
        <v>197005.69919014373</v>
      </c>
      <c r="T8" s="4">
        <f t="shared" si="4"/>
        <v>344656.57660976861</v>
      </c>
      <c r="U8" s="4">
        <f>IF(K8=1200,IF(K8*I8&gt;1354000,1354000,K8*I8),IF(K8*I8&gt;240000,240000,K8*I8))</f>
        <v>344656.57660976861</v>
      </c>
      <c r="V8" s="27"/>
      <c r="W8" s="23"/>
      <c r="X8" s="23"/>
      <c r="Y8" s="24"/>
      <c r="AB8" s="23"/>
      <c r="AC8" s="23"/>
    </row>
    <row r="9" spans="1:42" customFormat="1" x14ac:dyDescent="0.25">
      <c r="A9" s="13">
        <v>11</v>
      </c>
      <c r="B9" s="1">
        <v>1114</v>
      </c>
      <c r="C9" s="6" t="s">
        <v>22</v>
      </c>
      <c r="D9" s="6">
        <v>63.332505029428397</v>
      </c>
      <c r="E9" s="5">
        <v>3.0182849052968201</v>
      </c>
      <c r="F9" s="6">
        <v>654.18387269110997</v>
      </c>
      <c r="G9" s="5">
        <f t="shared" si="3"/>
        <v>66.350789934725213</v>
      </c>
      <c r="H9" s="5">
        <f t="shared" si="0"/>
        <v>65.418387269110994</v>
      </c>
      <c r="I9" s="6">
        <f t="shared" si="1"/>
        <v>654.18387269110997</v>
      </c>
      <c r="J9" s="1" t="str">
        <f>IF(G9&gt;=H9,"JA","NEI")</f>
        <v>JA</v>
      </c>
      <c r="K9" s="1">
        <f t="shared" si="2"/>
        <v>1200</v>
      </c>
      <c r="L9" s="4">
        <f t="shared" si="6"/>
        <v>11225.795255379448</v>
      </c>
      <c r="M9" s="4">
        <f t="shared" si="7"/>
        <v>22451.590510758895</v>
      </c>
      <c r="N9" s="4">
        <f t="shared" si="8"/>
        <v>149546.43329718776</v>
      </c>
      <c r="O9" s="4">
        <f t="shared" si="9"/>
        <v>82270.163829633995</v>
      </c>
      <c r="P9" s="4">
        <f t="shared" si="10"/>
        <v>22451.590510758895</v>
      </c>
      <c r="Q9" s="4">
        <f t="shared" si="11"/>
        <v>18133.97695099757</v>
      </c>
      <c r="R9" s="4">
        <f t="shared" si="12"/>
        <v>30223.29491832928</v>
      </c>
      <c r="S9" s="55">
        <f t="shared" si="13"/>
        <v>448717.80195628619</v>
      </c>
      <c r="T9" s="4">
        <f t="shared" si="4"/>
        <v>785020.64722933201</v>
      </c>
      <c r="U9" s="4">
        <f t="shared" si="5"/>
        <v>785020.64722933201</v>
      </c>
      <c r="V9" s="27"/>
      <c r="W9" s="23"/>
      <c r="X9" s="23"/>
      <c r="Y9" s="24"/>
      <c r="AB9" s="23"/>
      <c r="AC9" s="23"/>
    </row>
    <row r="10" spans="1:42" customFormat="1" x14ac:dyDescent="0.25">
      <c r="A10" s="13">
        <v>11</v>
      </c>
      <c r="B10" s="1">
        <v>1119</v>
      </c>
      <c r="C10" s="6" t="s">
        <v>23</v>
      </c>
      <c r="D10" s="6">
        <v>120.52407445176</v>
      </c>
      <c r="E10" s="5">
        <v>11.967050884756601</v>
      </c>
      <c r="F10" s="6">
        <v>259.52499676225602</v>
      </c>
      <c r="G10" s="5">
        <f t="shared" si="3"/>
        <v>132.4911253365166</v>
      </c>
      <c r="H10" s="5">
        <f t="shared" si="0"/>
        <v>25.952499676225603</v>
      </c>
      <c r="I10" s="6">
        <f t="shared" si="1"/>
        <v>259.52499676225602</v>
      </c>
      <c r="J10" s="1" t="str">
        <f>IF(G10&gt;=H10,"JA","NEI")</f>
        <v>JA</v>
      </c>
      <c r="K10" s="1">
        <f t="shared" si="2"/>
        <v>1200</v>
      </c>
      <c r="L10" s="4">
        <f t="shared" si="6"/>
        <v>4453.4489444403134</v>
      </c>
      <c r="M10" s="4">
        <f t="shared" si="7"/>
        <v>8906.8978888806269</v>
      </c>
      <c r="N10" s="4">
        <f t="shared" si="8"/>
        <v>59327.414259851721</v>
      </c>
      <c r="O10" s="4">
        <f t="shared" si="9"/>
        <v>32637.863592821315</v>
      </c>
      <c r="P10" s="4">
        <f t="shared" si="10"/>
        <v>8906.8978888806269</v>
      </c>
      <c r="Q10" s="4">
        <f t="shared" si="11"/>
        <v>7194.0329102497362</v>
      </c>
      <c r="R10" s="4">
        <f t="shared" si="12"/>
        <v>11990.054850416227</v>
      </c>
      <c r="S10" s="55">
        <f t="shared" si="13"/>
        <v>178013.38577916662</v>
      </c>
      <c r="T10" s="4">
        <f t="shared" si="4"/>
        <v>311429.9961147072</v>
      </c>
      <c r="U10" s="4">
        <f t="shared" si="5"/>
        <v>311429.9961147072</v>
      </c>
      <c r="V10" s="27"/>
      <c r="W10" s="23"/>
      <c r="X10" s="23"/>
      <c r="Y10" s="24"/>
      <c r="AB10" s="23"/>
      <c r="AC10" s="23"/>
    </row>
    <row r="11" spans="1:42" customFormat="1" x14ac:dyDescent="0.25">
      <c r="A11" s="13">
        <v>11</v>
      </c>
      <c r="B11" s="1">
        <v>1120</v>
      </c>
      <c r="C11" s="6" t="s">
        <v>24</v>
      </c>
      <c r="D11" s="6">
        <v>75.275611181951405</v>
      </c>
      <c r="E11" s="5">
        <v>11.2761943951897</v>
      </c>
      <c r="F11" s="6">
        <v>114.12040515768599</v>
      </c>
      <c r="G11" s="5">
        <f t="shared" si="3"/>
        <v>86.55180557714111</v>
      </c>
      <c r="H11" s="5">
        <f t="shared" si="0"/>
        <v>11.4120405157686</v>
      </c>
      <c r="I11" s="6">
        <f t="shared" si="1"/>
        <v>114.12040515768599</v>
      </c>
      <c r="J11" s="1" t="str">
        <f>IF(G11&gt;=H11,"JA","NEI")</f>
        <v>JA</v>
      </c>
      <c r="K11" s="1">
        <f t="shared" si="2"/>
        <v>1490</v>
      </c>
      <c r="L11" s="4">
        <f t="shared" si="6"/>
        <v>2431.5634726948156</v>
      </c>
      <c r="M11" s="4">
        <f t="shared" si="7"/>
        <v>4863.1269453896311</v>
      </c>
      <c r="N11" s="4">
        <f t="shared" si="8"/>
        <v>32392.506401983381</v>
      </c>
      <c r="O11" s="4">
        <f t="shared" si="9"/>
        <v>17820.129506182984</v>
      </c>
      <c r="P11" s="4">
        <f t="shared" si="10"/>
        <v>4863.1269453896311</v>
      </c>
      <c r="Q11" s="4">
        <f t="shared" si="11"/>
        <v>3927.910225122394</v>
      </c>
      <c r="R11" s="4">
        <f t="shared" si="12"/>
        <v>6546.5170418706566</v>
      </c>
      <c r="S11" s="55">
        <f t="shared" si="13"/>
        <v>97194.523146318636</v>
      </c>
      <c r="T11" s="4">
        <f t="shared" si="4"/>
        <v>170039.40368495212</v>
      </c>
      <c r="U11" s="4">
        <f t="shared" si="5"/>
        <v>170039.40368495212</v>
      </c>
      <c r="V11" s="27"/>
      <c r="W11" s="23"/>
      <c r="X11" s="23"/>
      <c r="Y11" s="24"/>
      <c r="AB11" s="23"/>
      <c r="AC11" s="23"/>
    </row>
    <row r="12" spans="1:42" customFormat="1" x14ac:dyDescent="0.25">
      <c r="A12" s="13">
        <v>11</v>
      </c>
      <c r="B12" s="1">
        <v>1121</v>
      </c>
      <c r="C12" s="6" t="s">
        <v>25</v>
      </c>
      <c r="D12" s="6">
        <v>84.608079224965792</v>
      </c>
      <c r="E12" s="5">
        <v>8.9846552601918805</v>
      </c>
      <c r="F12" s="6">
        <v>184.32362720462501</v>
      </c>
      <c r="G12" s="5">
        <f t="shared" si="3"/>
        <v>93.592734485157678</v>
      </c>
      <c r="H12" s="5">
        <f t="shared" si="0"/>
        <v>18.432362720462503</v>
      </c>
      <c r="I12" s="6">
        <f t="shared" si="1"/>
        <v>184.32362720462501</v>
      </c>
      <c r="J12" s="1" t="str">
        <f>IF(G12&gt;=H12,"JA","NEI")</f>
        <v>JA</v>
      </c>
      <c r="K12" s="1">
        <f t="shared" si="2"/>
        <v>1490</v>
      </c>
      <c r="L12" s="4">
        <f t="shared" si="6"/>
        <v>3432</v>
      </c>
      <c r="M12" s="4">
        <f t="shared" si="7"/>
        <v>6864</v>
      </c>
      <c r="N12" s="4">
        <f t="shared" si="8"/>
        <v>45720</v>
      </c>
      <c r="O12" s="4">
        <f t="shared" si="9"/>
        <v>25152</v>
      </c>
      <c r="P12" s="4">
        <f t="shared" si="10"/>
        <v>6864</v>
      </c>
      <c r="Q12" s="4">
        <f t="shared" si="11"/>
        <v>5544</v>
      </c>
      <c r="R12" s="4">
        <f t="shared" si="12"/>
        <v>9240</v>
      </c>
      <c r="S12" s="55">
        <f t="shared" si="13"/>
        <v>137184</v>
      </c>
      <c r="T12" s="4">
        <f t="shared" si="4"/>
        <v>274642.20453489129</v>
      </c>
      <c r="U12" s="4">
        <f t="shared" si="5"/>
        <v>240000</v>
      </c>
      <c r="V12" s="27"/>
      <c r="W12" s="23"/>
      <c r="X12" s="23"/>
      <c r="Y12" s="24"/>
      <c r="AB12" s="23"/>
      <c r="AC12" s="23"/>
    </row>
    <row r="13" spans="1:42" customFormat="1" x14ac:dyDescent="0.25">
      <c r="A13" s="13">
        <v>11</v>
      </c>
      <c r="B13" s="1">
        <v>1122</v>
      </c>
      <c r="C13" s="6" t="s">
        <v>26</v>
      </c>
      <c r="D13" s="6">
        <v>54.8915363771684</v>
      </c>
      <c r="E13" s="5">
        <v>5.6697185780748605</v>
      </c>
      <c r="F13" s="6">
        <v>544.914295925891</v>
      </c>
      <c r="G13" s="5">
        <f t="shared" si="3"/>
        <v>60.561254955243257</v>
      </c>
      <c r="H13" s="5">
        <f t="shared" si="0"/>
        <v>54.4914295925891</v>
      </c>
      <c r="I13" s="6">
        <f t="shared" si="1"/>
        <v>544.914295925891</v>
      </c>
      <c r="J13" s="1" t="str">
        <f>IF(G13&gt;=H13,"JA","NEI")</f>
        <v>JA</v>
      </c>
      <c r="K13" s="1">
        <f t="shared" si="2"/>
        <v>1200</v>
      </c>
      <c r="L13" s="4">
        <f t="shared" si="6"/>
        <v>9350.7293180882898</v>
      </c>
      <c r="M13" s="4">
        <f t="shared" si="7"/>
        <v>18701.45863617658</v>
      </c>
      <c r="N13" s="4">
        <f t="shared" si="8"/>
        <v>124567.40804865869</v>
      </c>
      <c r="O13" s="4">
        <f t="shared" si="9"/>
        <v>68528.421855640059</v>
      </c>
      <c r="P13" s="4">
        <f t="shared" si="10"/>
        <v>18701.45863617658</v>
      </c>
      <c r="Q13" s="4">
        <f t="shared" si="11"/>
        <v>15105.024283065699</v>
      </c>
      <c r="R13" s="4">
        <f t="shared" si="12"/>
        <v>25175.040471776163</v>
      </c>
      <c r="S13" s="55">
        <f t="shared" si="13"/>
        <v>373767.61386148713</v>
      </c>
      <c r="T13" s="4">
        <f t="shared" si="4"/>
        <v>653897.15511106921</v>
      </c>
      <c r="U13" s="4">
        <f t="shared" si="5"/>
        <v>653897.15511106921</v>
      </c>
      <c r="V13" s="27"/>
      <c r="W13" s="23"/>
      <c r="X13" s="23"/>
      <c r="Y13" s="24"/>
      <c r="AB13" s="23"/>
      <c r="AC13" s="23"/>
    </row>
    <row r="14" spans="1:42" customFormat="1" x14ac:dyDescent="0.25">
      <c r="A14" s="13">
        <v>11</v>
      </c>
      <c r="B14" s="1">
        <v>1124</v>
      </c>
      <c r="C14" s="6" t="s">
        <v>27</v>
      </c>
      <c r="D14" s="6">
        <v>35.824542162090502</v>
      </c>
      <c r="E14" s="5">
        <v>14.7279580157337</v>
      </c>
      <c r="F14" s="6">
        <v>69.532007159831295</v>
      </c>
      <c r="G14" s="5">
        <f t="shared" si="3"/>
        <v>50.5525001778242</v>
      </c>
      <c r="H14" s="5">
        <f t="shared" si="0"/>
        <v>6.9532007159831295</v>
      </c>
      <c r="I14" s="6">
        <f t="shared" si="1"/>
        <v>69.532007159831295</v>
      </c>
      <c r="J14" s="1" t="str">
        <f>IF(G14&gt;=H14,"JA","NEI")</f>
        <v>JA</v>
      </c>
      <c r="K14" s="1">
        <f t="shared" si="2"/>
        <v>1490</v>
      </c>
      <c r="L14" s="4">
        <f t="shared" si="6"/>
        <v>1481.5184765545255</v>
      </c>
      <c r="M14" s="4">
        <f t="shared" si="7"/>
        <v>2963.036953109051</v>
      </c>
      <c r="N14" s="4">
        <f t="shared" si="8"/>
        <v>19736.312572282313</v>
      </c>
      <c r="O14" s="4">
        <f t="shared" si="9"/>
        <v>10857.561982021976</v>
      </c>
      <c r="P14" s="4">
        <f t="shared" si="10"/>
        <v>2963.036953109051</v>
      </c>
      <c r="Q14" s="4">
        <f t="shared" si="11"/>
        <v>2393.2221544342333</v>
      </c>
      <c r="R14" s="4">
        <f t="shared" si="12"/>
        <v>3988.7035907237223</v>
      </c>
      <c r="S14" s="55">
        <f t="shared" si="13"/>
        <v>59219.297985913756</v>
      </c>
      <c r="T14" s="4">
        <f t="shared" si="4"/>
        <v>103602.69066814863</v>
      </c>
      <c r="U14" s="4">
        <f t="shared" si="5"/>
        <v>103602.69066814863</v>
      </c>
      <c r="V14" s="27"/>
      <c r="W14" s="23"/>
      <c r="X14" s="23"/>
      <c r="Y14" s="24"/>
      <c r="AB14" s="23"/>
      <c r="AC14" s="23"/>
    </row>
    <row r="15" spans="1:42" customFormat="1" x14ac:dyDescent="0.25">
      <c r="A15" s="13">
        <v>11</v>
      </c>
      <c r="B15" s="1">
        <v>1127</v>
      </c>
      <c r="C15" s="6" t="s">
        <v>28</v>
      </c>
      <c r="D15" s="6">
        <v>14.814611937877299</v>
      </c>
      <c r="E15" s="5">
        <v>4.3910885945163498</v>
      </c>
      <c r="F15" s="6">
        <v>24.887085017506802</v>
      </c>
      <c r="G15" s="5">
        <f t="shared" si="3"/>
        <v>19.205700532393649</v>
      </c>
      <c r="H15" s="5">
        <f t="shared" si="0"/>
        <v>2.4887085017506805</v>
      </c>
      <c r="I15" s="6">
        <f t="shared" si="1"/>
        <v>24.887085017506802</v>
      </c>
      <c r="J15" s="1" t="str">
        <f>IF(G15&gt;=H15,"JA","NEI")</f>
        <v>JA</v>
      </c>
      <c r="K15" s="1">
        <f t="shared" si="2"/>
        <v>1490</v>
      </c>
      <c r="L15" s="4">
        <f t="shared" si="6"/>
        <v>530.26912046801738</v>
      </c>
      <c r="M15" s="4">
        <f t="shared" si="7"/>
        <v>1060.5382409360348</v>
      </c>
      <c r="N15" s="4">
        <f t="shared" si="8"/>
        <v>7064.0746467942181</v>
      </c>
      <c r="O15" s="4">
        <f t="shared" si="9"/>
        <v>3886.168099653722</v>
      </c>
      <c r="P15" s="4">
        <f t="shared" si="10"/>
        <v>1060.5382409360348</v>
      </c>
      <c r="Q15" s="4">
        <f t="shared" si="11"/>
        <v>856.58857921756658</v>
      </c>
      <c r="R15" s="4">
        <f t="shared" si="12"/>
        <v>1427.6476320292777</v>
      </c>
      <c r="S15" s="55">
        <f t="shared" si="13"/>
        <v>21195.932116050262</v>
      </c>
      <c r="T15" s="4">
        <f t="shared" si="4"/>
        <v>37081.756676085133</v>
      </c>
      <c r="U15" s="4">
        <f t="shared" si="5"/>
        <v>37081.756676085133</v>
      </c>
      <c r="V15" s="27"/>
      <c r="W15" s="23"/>
      <c r="X15" s="23"/>
      <c r="Y15" s="24"/>
      <c r="AB15" s="23"/>
      <c r="AC15" s="23"/>
    </row>
    <row r="16" spans="1:42" customFormat="1" x14ac:dyDescent="0.25">
      <c r="A16" s="13">
        <v>11</v>
      </c>
      <c r="B16" s="1">
        <v>1130</v>
      </c>
      <c r="C16" s="6" t="s">
        <v>29</v>
      </c>
      <c r="D16" s="6">
        <v>28.638392062180003</v>
      </c>
      <c r="E16" s="5">
        <v>8.6868278575997291</v>
      </c>
      <c r="F16" s="6">
        <v>263.25540784571797</v>
      </c>
      <c r="G16" s="5">
        <f t="shared" si="3"/>
        <v>37.325219919779734</v>
      </c>
      <c r="H16" s="5">
        <f t="shared" si="0"/>
        <v>26.3255407845718</v>
      </c>
      <c r="I16" s="6">
        <f t="shared" si="1"/>
        <v>263.25540784571797</v>
      </c>
      <c r="J16" s="1" t="str">
        <f>IF(G16&gt;=H16,"JA","NEI")</f>
        <v>JA</v>
      </c>
      <c r="K16" s="1">
        <f t="shared" si="2"/>
        <v>1200</v>
      </c>
      <c r="L16" s="4">
        <f t="shared" si="6"/>
        <v>4517.4627986325204</v>
      </c>
      <c r="M16" s="4">
        <f t="shared" si="7"/>
        <v>9034.9255972650408</v>
      </c>
      <c r="N16" s="4">
        <f t="shared" si="8"/>
        <v>60180.186233531123</v>
      </c>
      <c r="O16" s="4">
        <f t="shared" si="9"/>
        <v>33107.000090677488</v>
      </c>
      <c r="P16" s="4">
        <f t="shared" si="10"/>
        <v>9034.9255972650408</v>
      </c>
      <c r="Q16" s="4">
        <f t="shared" si="11"/>
        <v>7297.4399054833011</v>
      </c>
      <c r="R16" s="4">
        <f t="shared" si="12"/>
        <v>12162.399842472169</v>
      </c>
      <c r="S16" s="55">
        <f t="shared" si="13"/>
        <v>180572.14934953485</v>
      </c>
      <c r="T16" s="4">
        <f t="shared" si="4"/>
        <v>315906.48941486154</v>
      </c>
      <c r="U16" s="4">
        <f t="shared" si="5"/>
        <v>315906.48941486154</v>
      </c>
      <c r="V16" s="27"/>
      <c r="W16" s="23"/>
      <c r="X16" s="23"/>
      <c r="Y16" s="24"/>
      <c r="AB16" s="23"/>
      <c r="AC16" s="23"/>
    </row>
    <row r="17" spans="1:29" customFormat="1" x14ac:dyDescent="0.25">
      <c r="A17" s="13">
        <v>11</v>
      </c>
      <c r="B17" s="1">
        <v>1133</v>
      </c>
      <c r="C17" s="6" t="s">
        <v>30</v>
      </c>
      <c r="D17" s="6">
        <v>41.555565473599394</v>
      </c>
      <c r="E17" s="5">
        <v>4.1715893532855199</v>
      </c>
      <c r="F17" s="6">
        <v>669.955000324823</v>
      </c>
      <c r="G17" s="5">
        <f t="shared" si="3"/>
        <v>45.727154826884913</v>
      </c>
      <c r="H17" s="5">
        <f t="shared" si="0"/>
        <v>66.995500032482298</v>
      </c>
      <c r="I17" s="6">
        <f t="shared" si="1"/>
        <v>457.27154826884913</v>
      </c>
      <c r="J17" s="1" t="str">
        <f>IF(G17&gt;=H17,"JA","NEI")</f>
        <v>NEI</v>
      </c>
      <c r="K17" s="1">
        <f t="shared" si="2"/>
        <v>1200</v>
      </c>
      <c r="L17" s="4">
        <f t="shared" si="6"/>
        <v>7846.7797682934515</v>
      </c>
      <c r="M17" s="4">
        <f t="shared" si="7"/>
        <v>15693.559536586903</v>
      </c>
      <c r="N17" s="4">
        <f t="shared" si="8"/>
        <v>104532.27593425891</v>
      </c>
      <c r="O17" s="4">
        <f t="shared" si="9"/>
        <v>57506.469910290471</v>
      </c>
      <c r="P17" s="4">
        <f t="shared" si="10"/>
        <v>15693.559536586903</v>
      </c>
      <c r="Q17" s="4">
        <f t="shared" si="11"/>
        <v>12675.567318012498</v>
      </c>
      <c r="R17" s="4">
        <f t="shared" si="12"/>
        <v>21125.945530020832</v>
      </c>
      <c r="S17" s="55">
        <f t="shared" si="13"/>
        <v>313651.70038856898</v>
      </c>
      <c r="T17" s="4">
        <f t="shared" si="4"/>
        <v>548725.85792261898</v>
      </c>
      <c r="U17" s="4">
        <f t="shared" si="5"/>
        <v>548725.85792261898</v>
      </c>
      <c r="V17" s="27"/>
      <c r="W17" s="23"/>
      <c r="X17" s="23"/>
      <c r="Y17" s="24"/>
      <c r="AB17" s="23"/>
      <c r="AC17" s="23"/>
    </row>
    <row r="18" spans="1:29" customFormat="1" x14ac:dyDescent="0.25">
      <c r="A18" s="13">
        <v>11</v>
      </c>
      <c r="B18" s="1">
        <v>1134</v>
      </c>
      <c r="C18" s="6" t="s">
        <v>31</v>
      </c>
      <c r="D18" s="6">
        <v>36.800791325144402</v>
      </c>
      <c r="E18" s="5">
        <v>5.1296245428411895</v>
      </c>
      <c r="F18" s="6">
        <v>1107.4195696832599</v>
      </c>
      <c r="G18" s="5">
        <f t="shared" si="3"/>
        <v>41.930415867985595</v>
      </c>
      <c r="H18" s="5">
        <f t="shared" si="0"/>
        <v>110.74195696832599</v>
      </c>
      <c r="I18" s="6">
        <f t="shared" si="1"/>
        <v>419.30415867985596</v>
      </c>
      <c r="J18" s="1" t="str">
        <f>IF(G18&gt;=H18,"JA","NEI")</f>
        <v>NEI</v>
      </c>
      <c r="K18" s="1">
        <f t="shared" si="2"/>
        <v>1200</v>
      </c>
      <c r="L18" s="4">
        <f t="shared" si="6"/>
        <v>7195.2593629463281</v>
      </c>
      <c r="M18" s="4">
        <f t="shared" si="7"/>
        <v>14390.518725892656</v>
      </c>
      <c r="N18" s="4">
        <f t="shared" si="8"/>
        <v>95852.930674215066</v>
      </c>
      <c r="O18" s="4">
        <f t="shared" si="9"/>
        <v>52731.690995578683</v>
      </c>
      <c r="P18" s="4">
        <f t="shared" si="10"/>
        <v>14390.518725892656</v>
      </c>
      <c r="Q18" s="4">
        <f t="shared" si="11"/>
        <v>11623.111278605606</v>
      </c>
      <c r="R18" s="4">
        <f t="shared" si="12"/>
        <v>19371.852131009346</v>
      </c>
      <c r="S18" s="55">
        <f t="shared" si="13"/>
        <v>287609.10852168681</v>
      </c>
      <c r="T18" s="4">
        <f t="shared" si="4"/>
        <v>503164.99041582714</v>
      </c>
      <c r="U18" s="4">
        <f t="shared" si="5"/>
        <v>503164.99041582714</v>
      </c>
      <c r="V18" s="27"/>
      <c r="W18" s="23"/>
      <c r="X18" s="23"/>
      <c r="Y18" s="24"/>
      <c r="AB18" s="23"/>
      <c r="AC18" s="23"/>
    </row>
    <row r="19" spans="1:29" customFormat="1" x14ac:dyDescent="0.25">
      <c r="A19" s="13">
        <v>11</v>
      </c>
      <c r="B19" s="1">
        <v>1135</v>
      </c>
      <c r="C19" s="6" t="s">
        <v>32</v>
      </c>
      <c r="D19" s="6">
        <v>8.3848471151705706</v>
      </c>
      <c r="E19" s="5">
        <v>3.6288914445907303</v>
      </c>
      <c r="F19" s="6">
        <v>419.93495225872499</v>
      </c>
      <c r="G19" s="5">
        <f t="shared" si="3"/>
        <v>12.0137385597613</v>
      </c>
      <c r="H19" s="5">
        <f t="shared" si="0"/>
        <v>41.9934952258725</v>
      </c>
      <c r="I19" s="6">
        <f t="shared" si="1"/>
        <v>120.137385597613</v>
      </c>
      <c r="J19" s="1" t="str">
        <f>IF(G19&gt;=H19,"JA","NEI")</f>
        <v>NEI</v>
      </c>
      <c r="K19" s="1">
        <f t="shared" si="2"/>
        <v>1490</v>
      </c>
      <c r="L19" s="4">
        <f t="shared" si="6"/>
        <v>2559.7672749283402</v>
      </c>
      <c r="M19" s="4">
        <f t="shared" si="7"/>
        <v>5119.5345498566803</v>
      </c>
      <c r="N19" s="4">
        <f t="shared" si="8"/>
        <v>34100.39621495446</v>
      </c>
      <c r="O19" s="4">
        <f t="shared" si="9"/>
        <v>18759.693035838467</v>
      </c>
      <c r="P19" s="4">
        <f t="shared" si="10"/>
        <v>5119.5345498566803</v>
      </c>
      <c r="Q19" s="4">
        <f t="shared" si="11"/>
        <v>4135.0086748842414</v>
      </c>
      <c r="R19" s="4">
        <f t="shared" si="12"/>
        <v>6891.6811248070699</v>
      </c>
      <c r="S19" s="55">
        <f t="shared" si="13"/>
        <v>102319.08911531743</v>
      </c>
      <c r="T19" s="4">
        <f t="shared" si="4"/>
        <v>179004.70454044337</v>
      </c>
      <c r="U19" s="4">
        <f t="shared" si="5"/>
        <v>179004.70454044337</v>
      </c>
      <c r="V19" s="27"/>
      <c r="W19" s="23"/>
      <c r="X19" s="23"/>
      <c r="Y19" s="24"/>
      <c r="AB19" s="23"/>
      <c r="AC19" s="23"/>
    </row>
    <row r="20" spans="1:29" customFormat="1" x14ac:dyDescent="0.25">
      <c r="A20" s="13">
        <v>11</v>
      </c>
      <c r="B20" s="1">
        <v>1144</v>
      </c>
      <c r="C20" s="6" t="s">
        <v>33</v>
      </c>
      <c r="D20" s="6">
        <v>3.33718014515589</v>
      </c>
      <c r="E20" s="5">
        <v>0.46532757086185</v>
      </c>
      <c r="F20" s="6">
        <v>6.2936564942837201</v>
      </c>
      <c r="G20" s="5">
        <f t="shared" si="3"/>
        <v>3.8025077160177401</v>
      </c>
      <c r="H20" s="5">
        <f t="shared" si="0"/>
        <v>0.62936564942837203</v>
      </c>
      <c r="I20" s="6">
        <f t="shared" si="1"/>
        <v>6.2936564942837201</v>
      </c>
      <c r="J20" s="1" t="str">
        <f>IF(G20&gt;=H20,"JA","NEI")</f>
        <v>JA</v>
      </c>
      <c r="K20" s="1">
        <f t="shared" si="2"/>
        <v>1490</v>
      </c>
      <c r="L20" s="4">
        <f t="shared" si="6"/>
        <v>134.09893892370323</v>
      </c>
      <c r="M20" s="4">
        <f t="shared" si="7"/>
        <v>268.19787784740646</v>
      </c>
      <c r="N20" s="4">
        <f t="shared" si="8"/>
        <v>1786.4229276199626</v>
      </c>
      <c r="O20" s="4">
        <f t="shared" si="9"/>
        <v>982.76704889539155</v>
      </c>
      <c r="P20" s="4">
        <f t="shared" si="10"/>
        <v>268.19787784740646</v>
      </c>
      <c r="Q20" s="4">
        <f t="shared" si="11"/>
        <v>216.62136287675136</v>
      </c>
      <c r="R20" s="4">
        <f t="shared" si="12"/>
        <v>361.03560479458565</v>
      </c>
      <c r="S20" s="55">
        <f t="shared" si="13"/>
        <v>5360.2065376775363</v>
      </c>
      <c r="T20" s="4">
        <f t="shared" si="4"/>
        <v>9377.5481764827437</v>
      </c>
      <c r="U20" s="4">
        <f t="shared" si="5"/>
        <v>9377.5481764827437</v>
      </c>
      <c r="V20" s="27"/>
      <c r="W20" s="23"/>
      <c r="X20" s="23"/>
      <c r="Y20" s="24"/>
      <c r="AB20" s="23"/>
      <c r="AC20" s="23"/>
    </row>
    <row r="21" spans="1:29" customFormat="1" x14ac:dyDescent="0.25">
      <c r="A21" s="13">
        <v>11</v>
      </c>
      <c r="B21" s="1">
        <v>1145</v>
      </c>
      <c r="C21" s="6" t="s">
        <v>34</v>
      </c>
      <c r="D21" s="6">
        <v>9.8357105919698906</v>
      </c>
      <c r="E21" s="5">
        <v>1.0747289157988402</v>
      </c>
      <c r="F21" s="6">
        <v>47.4939910421473</v>
      </c>
      <c r="G21" s="5">
        <f t="shared" si="3"/>
        <v>10.91043950776873</v>
      </c>
      <c r="H21" s="5">
        <f t="shared" si="0"/>
        <v>4.7493991042147305</v>
      </c>
      <c r="I21" s="6">
        <f t="shared" si="1"/>
        <v>47.4939910421473</v>
      </c>
      <c r="J21" s="1" t="str">
        <f>IF(G21&gt;=H21,"JA","NEI")</f>
        <v>JA</v>
      </c>
      <c r="K21" s="1">
        <f t="shared" si="2"/>
        <v>1490</v>
      </c>
      <c r="L21" s="4">
        <f t="shared" si="6"/>
        <v>1011.9544671350325</v>
      </c>
      <c r="M21" s="4">
        <f t="shared" si="7"/>
        <v>2023.9089342700649</v>
      </c>
      <c r="N21" s="4">
        <f t="shared" si="8"/>
        <v>13480.9318873583</v>
      </c>
      <c r="O21" s="4">
        <f t="shared" si="9"/>
        <v>7416.2816892133851</v>
      </c>
      <c r="P21" s="4">
        <f t="shared" si="10"/>
        <v>2023.9089342700649</v>
      </c>
      <c r="Q21" s="4">
        <f t="shared" si="11"/>
        <v>1634.6956776796678</v>
      </c>
      <c r="R21" s="4">
        <f t="shared" si="12"/>
        <v>2724.4927961327799</v>
      </c>
      <c r="S21" s="55">
        <f t="shared" si="13"/>
        <v>40449.872266740182</v>
      </c>
      <c r="T21" s="4">
        <f t="shared" si="4"/>
        <v>70766.046652799472</v>
      </c>
      <c r="U21" s="4">
        <f t="shared" si="5"/>
        <v>70766.046652799472</v>
      </c>
      <c r="V21" s="27"/>
      <c r="W21" s="23"/>
      <c r="X21" s="23"/>
      <c r="Y21" s="24"/>
      <c r="AB21" s="23"/>
      <c r="AC21" s="23"/>
    </row>
    <row r="22" spans="1:29" customFormat="1" x14ac:dyDescent="0.25">
      <c r="A22" s="13">
        <v>11</v>
      </c>
      <c r="B22" s="1">
        <v>1146</v>
      </c>
      <c r="C22" s="6" t="s">
        <v>35</v>
      </c>
      <c r="D22" s="6">
        <v>57.701288581954998</v>
      </c>
      <c r="E22" s="5">
        <v>11.136282932464502</v>
      </c>
      <c r="F22" s="6">
        <v>428.00765834334703</v>
      </c>
      <c r="G22" s="5">
        <f t="shared" si="3"/>
        <v>68.837571514419494</v>
      </c>
      <c r="H22" s="5">
        <f t="shared" si="0"/>
        <v>42.800765834334705</v>
      </c>
      <c r="I22" s="6">
        <f t="shared" si="1"/>
        <v>428.00765834334703</v>
      </c>
      <c r="J22" s="1" t="str">
        <f>IF(G22&gt;=H22,"JA","NEI")</f>
        <v>JA</v>
      </c>
      <c r="K22" s="1">
        <f t="shared" si="2"/>
        <v>1200</v>
      </c>
      <c r="L22" s="4">
        <f t="shared" si="6"/>
        <v>7344.6114171718355</v>
      </c>
      <c r="M22" s="4">
        <f t="shared" si="7"/>
        <v>14689.222834343671</v>
      </c>
      <c r="N22" s="4">
        <f t="shared" si="8"/>
        <v>97842.550697289131</v>
      </c>
      <c r="O22" s="4">
        <f t="shared" si="9"/>
        <v>53826.243113259326</v>
      </c>
      <c r="P22" s="4">
        <f t="shared" si="10"/>
        <v>14689.222834343671</v>
      </c>
      <c r="Q22" s="4">
        <f t="shared" si="11"/>
        <v>11864.372289277579</v>
      </c>
      <c r="R22" s="4">
        <f t="shared" si="12"/>
        <v>19773.953815462632</v>
      </c>
      <c r="S22" s="55">
        <f t="shared" si="13"/>
        <v>293579.01301086863</v>
      </c>
      <c r="T22" s="4">
        <f t="shared" si="4"/>
        <v>513609.19001201645</v>
      </c>
      <c r="U22" s="4">
        <f t="shared" si="5"/>
        <v>513609.19001201645</v>
      </c>
      <c r="V22" s="27"/>
      <c r="W22" s="23"/>
      <c r="X22" s="23"/>
      <c r="Y22" s="24"/>
      <c r="AB22" s="23"/>
      <c r="AC22" s="23"/>
    </row>
    <row r="23" spans="1:29" customFormat="1" x14ac:dyDescent="0.25">
      <c r="A23" s="13">
        <v>11</v>
      </c>
      <c r="B23" s="1">
        <v>1149</v>
      </c>
      <c r="C23" s="6" t="s">
        <v>36</v>
      </c>
      <c r="D23" s="6">
        <v>60.1731077696002</v>
      </c>
      <c r="E23" s="5">
        <v>24.7288359135609</v>
      </c>
      <c r="F23" s="6">
        <v>231.38395780158299</v>
      </c>
      <c r="G23" s="5">
        <f t="shared" si="3"/>
        <v>84.901943683161107</v>
      </c>
      <c r="H23" s="5">
        <f t="shared" si="0"/>
        <v>23.138395780158302</v>
      </c>
      <c r="I23" s="6">
        <f t="shared" si="1"/>
        <v>231.38395780158299</v>
      </c>
      <c r="J23" s="1" t="str">
        <f>IF(G23&gt;=H23,"JA","NEI")</f>
        <v>JA</v>
      </c>
      <c r="K23" s="1">
        <f t="shared" si="2"/>
        <v>1200</v>
      </c>
      <c r="L23" s="4">
        <f t="shared" si="6"/>
        <v>3970.5487158751639</v>
      </c>
      <c r="M23" s="4">
        <f t="shared" si="7"/>
        <v>7941.0974317503278</v>
      </c>
      <c r="N23" s="4">
        <f t="shared" si="8"/>
        <v>52894.372753441865</v>
      </c>
      <c r="O23" s="4">
        <f t="shared" si="9"/>
        <v>29098.846533127075</v>
      </c>
      <c r="P23" s="4">
        <f t="shared" si="10"/>
        <v>7941.0974317503278</v>
      </c>
      <c r="Q23" s="4">
        <f t="shared" si="11"/>
        <v>6413.96331025988</v>
      </c>
      <c r="R23" s="4">
        <f t="shared" si="12"/>
        <v>10689.938850433133</v>
      </c>
      <c r="S23" s="55">
        <f t="shared" si="13"/>
        <v>158710.8843352618</v>
      </c>
      <c r="T23" s="4">
        <f t="shared" si="4"/>
        <v>277660.74936189956</v>
      </c>
      <c r="U23" s="4">
        <f t="shared" si="5"/>
        <v>277660.74936189956</v>
      </c>
      <c r="V23" s="27"/>
      <c r="W23" s="23"/>
      <c r="X23" s="23"/>
      <c r="Y23" s="24"/>
      <c r="AB23" s="23"/>
      <c r="AC23" s="23"/>
    </row>
    <row r="24" spans="1:29" customFormat="1" x14ac:dyDescent="0.25">
      <c r="A24" s="13">
        <v>11</v>
      </c>
      <c r="B24" s="1">
        <v>1151</v>
      </c>
      <c r="C24" s="6" t="s">
        <v>37</v>
      </c>
      <c r="D24" s="6">
        <v>1.50146931064341</v>
      </c>
      <c r="E24" s="5">
        <v>0.236307696426235</v>
      </c>
      <c r="F24" s="6">
        <v>6.3390487104800997</v>
      </c>
      <c r="G24" s="5">
        <f t="shared" si="3"/>
        <v>1.737777007069645</v>
      </c>
      <c r="H24" s="5">
        <f t="shared" si="0"/>
        <v>0.63390487104800997</v>
      </c>
      <c r="I24" s="6">
        <f t="shared" si="1"/>
        <v>6.3390487104800997</v>
      </c>
      <c r="J24" s="1" t="str">
        <f>IF(G24&gt;=H24,"JA","NEI")</f>
        <v>JA</v>
      </c>
      <c r="K24" s="1">
        <f t="shared" si="2"/>
        <v>1490</v>
      </c>
      <c r="L24" s="4">
        <f t="shared" si="6"/>
        <v>135.06611087419947</v>
      </c>
      <c r="M24" s="4">
        <f t="shared" si="7"/>
        <v>270.13222174839893</v>
      </c>
      <c r="N24" s="4">
        <f t="shared" si="8"/>
        <v>1799.3072812262237</v>
      </c>
      <c r="O24" s="4">
        <f t="shared" si="9"/>
        <v>989.85513423888847</v>
      </c>
      <c r="P24" s="4">
        <f t="shared" si="10"/>
        <v>270.13222174839893</v>
      </c>
      <c r="Q24" s="4">
        <f t="shared" si="11"/>
        <v>218.18371756601451</v>
      </c>
      <c r="R24" s="4">
        <f t="shared" si="12"/>
        <v>363.63952927669089</v>
      </c>
      <c r="S24" s="55">
        <f t="shared" si="13"/>
        <v>5398.8663619365325</v>
      </c>
      <c r="T24" s="4">
        <f t="shared" si="4"/>
        <v>9445.1825786153477</v>
      </c>
      <c r="U24" s="4">
        <f t="shared" si="5"/>
        <v>9445.1825786153477</v>
      </c>
      <c r="V24" s="27"/>
      <c r="W24" s="23"/>
      <c r="X24" s="23"/>
      <c r="Y24" s="24"/>
      <c r="AB24" s="23"/>
      <c r="AC24" s="23"/>
    </row>
    <row r="25" spans="1:29" customFormat="1" ht="15.75" thickBot="1" x14ac:dyDescent="0.3">
      <c r="A25" s="18">
        <v>11</v>
      </c>
      <c r="B25" s="3">
        <v>1160</v>
      </c>
      <c r="C25" s="11" t="s">
        <v>1</v>
      </c>
      <c r="D25" s="14">
        <v>83.998070808377207</v>
      </c>
      <c r="E25" s="10">
        <v>10.0359988986175</v>
      </c>
      <c r="F25" s="11">
        <v>624.04158250637306</v>
      </c>
      <c r="G25" s="10">
        <f t="shared" si="3"/>
        <v>94.0340697069947</v>
      </c>
      <c r="H25" s="10">
        <f t="shared" si="0"/>
        <v>62.404158250637309</v>
      </c>
      <c r="I25" s="11">
        <f t="shared" si="1"/>
        <v>624.04158250637306</v>
      </c>
      <c r="J25" s="3" t="str">
        <f>IF(G25&gt;=H25,"JA","NEI")</f>
        <v>JA</v>
      </c>
      <c r="K25" s="3">
        <f t="shared" si="2"/>
        <v>1200</v>
      </c>
      <c r="L25" s="19">
        <f t="shared" si="6"/>
        <v>10708.553555809362</v>
      </c>
      <c r="M25" s="19">
        <f t="shared" si="7"/>
        <v>21417.107111618723</v>
      </c>
      <c r="N25" s="19">
        <f t="shared" si="8"/>
        <v>142655.90576095687</v>
      </c>
      <c r="O25" s="19">
        <f t="shared" si="9"/>
        <v>78479.469416001477</v>
      </c>
      <c r="P25" s="19">
        <f t="shared" si="10"/>
        <v>21417.107111618723</v>
      </c>
      <c r="Q25" s="19">
        <f t="shared" si="11"/>
        <v>17298.43266707666</v>
      </c>
      <c r="R25" s="19">
        <f t="shared" si="12"/>
        <v>28830.721111794435</v>
      </c>
      <c r="S25" s="53">
        <f t="shared" si="13"/>
        <v>428042.60227277142</v>
      </c>
      <c r="T25" s="19">
        <f t="shared" si="4"/>
        <v>748849.89900764765</v>
      </c>
      <c r="U25" s="19">
        <f t="shared" si="5"/>
        <v>748849.89900764765</v>
      </c>
      <c r="V25" s="27"/>
      <c r="W25" s="23"/>
      <c r="X25" s="23"/>
      <c r="Y25" s="24"/>
      <c r="AB25" s="23"/>
      <c r="AC25" s="23"/>
    </row>
    <row r="26" spans="1:29" customFormat="1" x14ac:dyDescent="0.25">
      <c r="A26" s="17">
        <v>15</v>
      </c>
      <c r="B26" s="2">
        <v>1505</v>
      </c>
      <c r="C26" s="8" t="s">
        <v>38</v>
      </c>
      <c r="D26" s="8">
        <v>4.6247697629030595</v>
      </c>
      <c r="E26" s="7">
        <v>10.1052169215987</v>
      </c>
      <c r="F26" s="8">
        <v>87.627576272427092</v>
      </c>
      <c r="G26" s="7">
        <f t="shared" si="3"/>
        <v>14.72998668450176</v>
      </c>
      <c r="H26" s="7">
        <f t="shared" si="0"/>
        <v>8.7627576272427099</v>
      </c>
      <c r="I26" s="8">
        <f t="shared" si="1"/>
        <v>87.627576272427092</v>
      </c>
      <c r="J26" s="2" t="str">
        <f>IF(G26&gt;=H26,"JA","NEI")</f>
        <v>JA</v>
      </c>
      <c r="K26" s="2">
        <f t="shared" si="2"/>
        <v>1490</v>
      </c>
      <c r="L26" s="9">
        <f t="shared" si="6"/>
        <v>1867.0807676366042</v>
      </c>
      <c r="M26" s="9">
        <f t="shared" si="7"/>
        <v>3734.1615352732083</v>
      </c>
      <c r="N26" s="9">
        <f t="shared" si="8"/>
        <v>24872.649387047069</v>
      </c>
      <c r="O26" s="9">
        <f t="shared" si="9"/>
        <v>13683.221290092037</v>
      </c>
      <c r="P26" s="9">
        <f t="shared" si="10"/>
        <v>3734.1615352732083</v>
      </c>
      <c r="Q26" s="9">
        <f t="shared" si="11"/>
        <v>3016.0535477206681</v>
      </c>
      <c r="R26" s="9">
        <f t="shared" si="12"/>
        <v>5026.7559128677804</v>
      </c>
      <c r="S26" s="54">
        <f t="shared" si="13"/>
        <v>74631.004670005801</v>
      </c>
      <c r="T26" s="9">
        <f t="shared" si="4"/>
        <v>130565.08864591637</v>
      </c>
      <c r="U26" s="9">
        <f t="shared" si="5"/>
        <v>130565.08864591637</v>
      </c>
      <c r="V26" s="27"/>
      <c r="W26" s="23"/>
      <c r="X26" s="23"/>
      <c r="Y26" s="24"/>
      <c r="AB26" s="23"/>
      <c r="AC26" s="23"/>
    </row>
    <row r="27" spans="1:29" customFormat="1" x14ac:dyDescent="0.25">
      <c r="A27" s="13">
        <v>15</v>
      </c>
      <c r="B27" s="1">
        <v>1506</v>
      </c>
      <c r="C27" s="6" t="s">
        <v>39</v>
      </c>
      <c r="D27" s="6">
        <v>46.876662179271399</v>
      </c>
      <c r="E27" s="5">
        <v>18.577283047585201</v>
      </c>
      <c r="F27" s="6">
        <v>933.97312263227002</v>
      </c>
      <c r="G27" s="5">
        <f t="shared" si="3"/>
        <v>65.453945226856604</v>
      </c>
      <c r="H27" s="5">
        <f t="shared" si="0"/>
        <v>93.397312263227008</v>
      </c>
      <c r="I27" s="6">
        <f t="shared" si="1"/>
        <v>654.53945226856604</v>
      </c>
      <c r="J27" s="1" t="str">
        <f>IF(G27&gt;=H27,"JA","NEI")</f>
        <v>NEI</v>
      </c>
      <c r="K27" s="1">
        <f t="shared" si="2"/>
        <v>1200</v>
      </c>
      <c r="L27" s="4">
        <f t="shared" si="6"/>
        <v>11231.897000928593</v>
      </c>
      <c r="M27" s="4">
        <f t="shared" si="7"/>
        <v>22463.794001857186</v>
      </c>
      <c r="N27" s="4">
        <f t="shared" si="8"/>
        <v>149627.71878859421</v>
      </c>
      <c r="O27" s="4">
        <f t="shared" si="9"/>
        <v>82314.881517294867</v>
      </c>
      <c r="P27" s="4">
        <f t="shared" si="10"/>
        <v>22463.794001857186</v>
      </c>
      <c r="Q27" s="4">
        <f t="shared" si="11"/>
        <v>18143.833616884651</v>
      </c>
      <c r="R27" s="4">
        <f t="shared" si="12"/>
        <v>30239.722694807751</v>
      </c>
      <c r="S27" s="55">
        <f t="shared" si="13"/>
        <v>448961.70110005484</v>
      </c>
      <c r="T27" s="4">
        <f t="shared" si="4"/>
        <v>785447.34272227925</v>
      </c>
      <c r="U27" s="4">
        <f t="shared" si="5"/>
        <v>785447.34272227925</v>
      </c>
      <c r="V27" s="27"/>
      <c r="W27" s="23"/>
      <c r="X27" s="23"/>
      <c r="Y27" s="24"/>
      <c r="AB27" s="23"/>
      <c r="AC27" s="23"/>
    </row>
    <row r="28" spans="1:29" customFormat="1" x14ac:dyDescent="0.25">
      <c r="A28" s="13">
        <v>15</v>
      </c>
      <c r="B28" s="1">
        <v>1508</v>
      </c>
      <c r="C28" s="6" t="s">
        <v>40</v>
      </c>
      <c r="D28" s="6">
        <v>21.285009117732397</v>
      </c>
      <c r="E28" s="5">
        <v>25.205796595630197</v>
      </c>
      <c r="F28" s="6">
        <v>349.264996118363</v>
      </c>
      <c r="G28" s="5">
        <f t="shared" si="3"/>
        <v>46.49080571336259</v>
      </c>
      <c r="H28" s="5">
        <f t="shared" si="0"/>
        <v>34.926499611836299</v>
      </c>
      <c r="I28" s="6">
        <f t="shared" si="1"/>
        <v>349.264996118363</v>
      </c>
      <c r="J28" s="1" t="str">
        <f>IF(G28&gt;=H28,"JA","NEI")</f>
        <v>JA</v>
      </c>
      <c r="K28" s="1">
        <f t="shared" si="2"/>
        <v>1200</v>
      </c>
      <c r="L28" s="4">
        <f t="shared" si="6"/>
        <v>5993.3873333911088</v>
      </c>
      <c r="M28" s="4">
        <f t="shared" si="7"/>
        <v>11986.774666782218</v>
      </c>
      <c r="N28" s="4">
        <f t="shared" si="8"/>
        <v>79841.978112657787</v>
      </c>
      <c r="O28" s="4">
        <f t="shared" si="9"/>
        <v>43923.565911845333</v>
      </c>
      <c r="P28" s="4">
        <f t="shared" si="10"/>
        <v>11986.774666782218</v>
      </c>
      <c r="Q28" s="4">
        <f t="shared" si="11"/>
        <v>9681.6256924010213</v>
      </c>
      <c r="R28" s="4">
        <f t="shared" si="12"/>
        <v>16136.04282066837</v>
      </c>
      <c r="S28" s="55">
        <f t="shared" si="13"/>
        <v>239567.84613750756</v>
      </c>
      <c r="T28" s="4">
        <f t="shared" si="4"/>
        <v>419117.9953420356</v>
      </c>
      <c r="U28" s="4">
        <f t="shared" si="5"/>
        <v>419117.9953420356</v>
      </c>
      <c r="V28" s="27"/>
      <c r="W28" s="23"/>
      <c r="X28" s="23"/>
      <c r="Y28" s="24"/>
      <c r="AB28" s="23"/>
      <c r="AC28" s="23"/>
    </row>
    <row r="29" spans="1:29" customFormat="1" x14ac:dyDescent="0.25">
      <c r="A29" s="13">
        <v>15</v>
      </c>
      <c r="B29" s="1">
        <v>1511</v>
      </c>
      <c r="C29" s="6" t="s">
        <v>41</v>
      </c>
      <c r="D29" s="6">
        <v>26.663500771426499</v>
      </c>
      <c r="E29" s="5">
        <v>3.7512719617310704</v>
      </c>
      <c r="F29" s="6">
        <v>373.06000338634198</v>
      </c>
      <c r="G29" s="5">
        <f t="shared" si="3"/>
        <v>30.414772733157569</v>
      </c>
      <c r="H29" s="5">
        <f t="shared" si="0"/>
        <v>37.306000338634199</v>
      </c>
      <c r="I29" s="6">
        <f t="shared" si="1"/>
        <v>304.14772733157571</v>
      </c>
      <c r="J29" s="1" t="str">
        <f>IF(G29&gt;=H29,"JA","NEI")</f>
        <v>NEI</v>
      </c>
      <c r="K29" s="1">
        <f t="shared" si="2"/>
        <v>1200</v>
      </c>
      <c r="L29" s="4">
        <f t="shared" si="6"/>
        <v>5219.1750010098385</v>
      </c>
      <c r="M29" s="4">
        <f t="shared" si="7"/>
        <v>10438.350002019677</v>
      </c>
      <c r="N29" s="4">
        <f t="shared" si="8"/>
        <v>69528.170467998207</v>
      </c>
      <c r="O29" s="4">
        <f t="shared" si="9"/>
        <v>38249.618189218963</v>
      </c>
      <c r="P29" s="4">
        <f t="shared" si="10"/>
        <v>10438.350002019677</v>
      </c>
      <c r="Q29" s="4">
        <f t="shared" si="11"/>
        <v>8430.9750016312773</v>
      </c>
      <c r="R29" s="4">
        <f t="shared" si="12"/>
        <v>14051.625002718796</v>
      </c>
      <c r="S29" s="55">
        <f t="shared" si="13"/>
        <v>208621.00913127439</v>
      </c>
      <c r="T29" s="4">
        <f t="shared" si="4"/>
        <v>364977.27279789082</v>
      </c>
      <c r="U29" s="4">
        <f t="shared" si="5"/>
        <v>364977.27279789082</v>
      </c>
      <c r="V29" s="27"/>
      <c r="W29" s="23"/>
      <c r="X29" s="23"/>
      <c r="Y29" s="24"/>
      <c r="AB29" s="23"/>
      <c r="AC29" s="23"/>
    </row>
    <row r="30" spans="1:29" customFormat="1" x14ac:dyDescent="0.25">
      <c r="A30" s="13">
        <v>15</v>
      </c>
      <c r="B30" s="1">
        <v>1514</v>
      </c>
      <c r="C30" s="6" t="s">
        <v>42</v>
      </c>
      <c r="D30" s="6">
        <v>10.480617687112501</v>
      </c>
      <c r="E30" s="5">
        <v>2.2562322833468298</v>
      </c>
      <c r="F30" s="6">
        <v>93.751152334955705</v>
      </c>
      <c r="G30" s="5">
        <f t="shared" si="3"/>
        <v>12.73684997045933</v>
      </c>
      <c r="H30" s="5">
        <f t="shared" si="0"/>
        <v>9.3751152334955705</v>
      </c>
      <c r="I30" s="6">
        <f t="shared" si="1"/>
        <v>93.751152334955705</v>
      </c>
      <c r="J30" s="1" t="str">
        <f>IF(G30&gt;=H30,"JA","NEI")</f>
        <v>JA</v>
      </c>
      <c r="K30" s="1">
        <f t="shared" si="2"/>
        <v>1490</v>
      </c>
      <c r="L30" s="4">
        <f t="shared" si="6"/>
        <v>1997.5558028009013</v>
      </c>
      <c r="M30" s="4">
        <f t="shared" si="7"/>
        <v>3995.1116056018027</v>
      </c>
      <c r="N30" s="4">
        <f t="shared" si="8"/>
        <v>26610.795834515506</v>
      </c>
      <c r="O30" s="4">
        <f t="shared" si="9"/>
        <v>14639.429939408004</v>
      </c>
      <c r="P30" s="4">
        <f t="shared" si="10"/>
        <v>3995.1116056018027</v>
      </c>
      <c r="Q30" s="4">
        <f t="shared" si="11"/>
        <v>3226.8209122168405</v>
      </c>
      <c r="R30" s="4">
        <f t="shared" si="12"/>
        <v>5378.034853694734</v>
      </c>
      <c r="S30" s="55">
        <f t="shared" si="13"/>
        <v>79846.356425244419</v>
      </c>
      <c r="T30" s="4">
        <f t="shared" si="4"/>
        <v>139689.21697908401</v>
      </c>
      <c r="U30" s="4">
        <f t="shared" si="5"/>
        <v>139689.21697908401</v>
      </c>
      <c r="V30" s="27"/>
      <c r="W30" s="23"/>
      <c r="X30" s="23"/>
      <c r="Y30" s="24"/>
      <c r="AB30" s="23"/>
      <c r="AC30" s="23"/>
    </row>
    <row r="31" spans="1:29" customFormat="1" x14ac:dyDescent="0.25">
      <c r="A31" s="13">
        <v>15</v>
      </c>
      <c r="B31" s="1">
        <v>1515</v>
      </c>
      <c r="C31" s="6" t="s">
        <v>43</v>
      </c>
      <c r="D31" s="6">
        <v>7.6896633734547599</v>
      </c>
      <c r="E31" s="5">
        <v>6.1160649673386196</v>
      </c>
      <c r="F31" s="6">
        <v>119.906380290831</v>
      </c>
      <c r="G31" s="5">
        <f t="shared" si="3"/>
        <v>13.80572834079338</v>
      </c>
      <c r="H31" s="5">
        <f t="shared" si="0"/>
        <v>11.990638029083101</v>
      </c>
      <c r="I31" s="6">
        <f t="shared" si="1"/>
        <v>119.906380290831</v>
      </c>
      <c r="J31" s="1" t="str">
        <f>IF(G31&gt;=H31,"JA","NEI")</f>
        <v>JA</v>
      </c>
      <c r="K31" s="1">
        <f t="shared" si="2"/>
        <v>1490</v>
      </c>
      <c r="L31" s="4">
        <f t="shared" si="6"/>
        <v>2554.8452448567359</v>
      </c>
      <c r="M31" s="4">
        <f t="shared" si="7"/>
        <v>5109.6904897134718</v>
      </c>
      <c r="N31" s="4">
        <f t="shared" si="8"/>
        <v>34034.826513650922</v>
      </c>
      <c r="O31" s="4">
        <f t="shared" si="9"/>
        <v>18723.621095173839</v>
      </c>
      <c r="P31" s="4">
        <f t="shared" si="10"/>
        <v>5109.6904897134718</v>
      </c>
      <c r="Q31" s="4">
        <f t="shared" si="11"/>
        <v>4127.0577032301117</v>
      </c>
      <c r="R31" s="4">
        <f t="shared" si="12"/>
        <v>6878.4295053835194</v>
      </c>
      <c r="S31" s="55">
        <f t="shared" si="13"/>
        <v>102122.3455916161</v>
      </c>
      <c r="T31" s="4">
        <f t="shared" si="4"/>
        <v>178660.50663333817</v>
      </c>
      <c r="U31" s="4">
        <f t="shared" si="5"/>
        <v>178660.50663333817</v>
      </c>
      <c r="V31" s="27"/>
      <c r="W31" s="23"/>
      <c r="X31" s="23"/>
      <c r="Y31" s="24"/>
      <c r="AB31" s="23"/>
      <c r="AC31" s="23"/>
    </row>
    <row r="32" spans="1:29" customFormat="1" x14ac:dyDescent="0.25">
      <c r="A32" s="13">
        <v>15</v>
      </c>
      <c r="B32" s="1">
        <v>1516</v>
      </c>
      <c r="C32" s="6" t="s">
        <v>44</v>
      </c>
      <c r="D32" s="6">
        <v>5.7545537668894902</v>
      </c>
      <c r="E32" s="5">
        <v>4.36208418083329</v>
      </c>
      <c r="F32" s="6">
        <v>97.690807647961194</v>
      </c>
      <c r="G32" s="5">
        <f t="shared" si="3"/>
        <v>10.116637947722779</v>
      </c>
      <c r="H32" s="5">
        <f t="shared" si="0"/>
        <v>9.7690807647961204</v>
      </c>
      <c r="I32" s="6">
        <f t="shared" si="1"/>
        <v>97.690807647961194</v>
      </c>
      <c r="J32" s="1" t="str">
        <f>IF(G32&gt;=H32,"JA","NEI")</f>
        <v>JA</v>
      </c>
      <c r="K32" s="1">
        <f t="shared" si="2"/>
        <v>1490</v>
      </c>
      <c r="L32" s="4">
        <f t="shared" si="6"/>
        <v>2081.4980385551089</v>
      </c>
      <c r="M32" s="4">
        <f t="shared" si="7"/>
        <v>4162.9960771102178</v>
      </c>
      <c r="N32" s="4">
        <f t="shared" si="8"/>
        <v>27729.047296835543</v>
      </c>
      <c r="O32" s="4">
        <f t="shared" si="9"/>
        <v>15254.614995844435</v>
      </c>
      <c r="P32" s="4">
        <f t="shared" si="10"/>
        <v>4162.9960771102178</v>
      </c>
      <c r="Q32" s="4">
        <f t="shared" si="11"/>
        <v>3362.4199084351758</v>
      </c>
      <c r="R32" s="4">
        <f t="shared" si="12"/>
        <v>5604.0331807252933</v>
      </c>
      <c r="S32" s="55">
        <f t="shared" si="13"/>
        <v>83201.697820846166</v>
      </c>
      <c r="T32" s="4">
        <f t="shared" si="4"/>
        <v>145559.30339546216</v>
      </c>
      <c r="U32" s="4">
        <f t="shared" si="5"/>
        <v>145559.30339546216</v>
      </c>
      <c r="V32" s="27"/>
      <c r="W32" s="23"/>
      <c r="X32" s="23"/>
      <c r="Y32" s="24"/>
      <c r="AB32" s="23"/>
      <c r="AC32" s="23"/>
    </row>
    <row r="33" spans="1:29" customFormat="1" x14ac:dyDescent="0.25">
      <c r="A33" s="13">
        <v>15</v>
      </c>
      <c r="B33" s="1">
        <v>1517</v>
      </c>
      <c r="C33" s="6" t="s">
        <v>45</v>
      </c>
      <c r="D33" s="6">
        <v>4.9850826572153597</v>
      </c>
      <c r="E33" s="5">
        <v>3.4419664565236698</v>
      </c>
      <c r="F33" s="6">
        <v>82.6870178366907</v>
      </c>
      <c r="G33" s="5">
        <f t="shared" si="3"/>
        <v>8.4270491137390291</v>
      </c>
      <c r="H33" s="5">
        <f t="shared" si="0"/>
        <v>8.268701783669071</v>
      </c>
      <c r="I33" s="6">
        <f t="shared" si="1"/>
        <v>82.6870178366907</v>
      </c>
      <c r="J33" s="1" t="str">
        <f>IF(G33&gt;=H33,"JA","NEI")</f>
        <v>JA</v>
      </c>
      <c r="K33" s="1">
        <f t="shared" si="2"/>
        <v>1490</v>
      </c>
      <c r="L33" s="4">
        <f t="shared" si="6"/>
        <v>1761.812289046369</v>
      </c>
      <c r="M33" s="4">
        <f t="shared" si="7"/>
        <v>3523.6245780927379</v>
      </c>
      <c r="N33" s="4">
        <f t="shared" si="8"/>
        <v>23470.296577855472</v>
      </c>
      <c r="O33" s="4">
        <f t="shared" si="9"/>
        <v>12911.743209234928</v>
      </c>
      <c r="P33" s="4">
        <f t="shared" si="10"/>
        <v>3523.6245780927379</v>
      </c>
      <c r="Q33" s="4">
        <f t="shared" si="11"/>
        <v>2846.0044669210574</v>
      </c>
      <c r="R33" s="4">
        <f t="shared" si="12"/>
        <v>4743.3407782017621</v>
      </c>
      <c r="S33" s="55">
        <f t="shared" si="13"/>
        <v>70423.210099224088</v>
      </c>
      <c r="T33" s="4">
        <f t="shared" si="4"/>
        <v>123203.65657666915</v>
      </c>
      <c r="U33" s="4">
        <f t="shared" si="5"/>
        <v>123203.65657666915</v>
      </c>
      <c r="V33" s="27"/>
      <c r="W33" s="23"/>
      <c r="X33" s="23"/>
      <c r="Y33" s="24"/>
      <c r="AB33" s="23"/>
      <c r="AC33" s="23"/>
    </row>
    <row r="34" spans="1:29" customFormat="1" x14ac:dyDescent="0.25">
      <c r="A34" s="13">
        <v>15</v>
      </c>
      <c r="B34" s="1">
        <v>1520</v>
      </c>
      <c r="C34" s="6" t="s">
        <v>46</v>
      </c>
      <c r="D34" s="6">
        <v>36.934252256969401</v>
      </c>
      <c r="E34" s="5">
        <v>7.9724303896801096</v>
      </c>
      <c r="F34" s="6">
        <v>487.69660044644803</v>
      </c>
      <c r="G34" s="5">
        <f t="shared" si="3"/>
        <v>44.906682646649514</v>
      </c>
      <c r="H34" s="5">
        <f t="shared" si="0"/>
        <v>48.769660044644809</v>
      </c>
      <c r="I34" s="6">
        <f t="shared" si="1"/>
        <v>449.06682646649517</v>
      </c>
      <c r="J34" s="1" t="str">
        <f>IF(G34&gt;=H34,"JA","NEI")</f>
        <v>NEI</v>
      </c>
      <c r="K34" s="1">
        <f t="shared" si="2"/>
        <v>1200</v>
      </c>
      <c r="L34" s="4">
        <f t="shared" si="6"/>
        <v>7705.9867421650579</v>
      </c>
      <c r="M34" s="4">
        <f t="shared" si="7"/>
        <v>15411.973484330116</v>
      </c>
      <c r="N34" s="4">
        <f t="shared" si="8"/>
        <v>102656.6765302408</v>
      </c>
      <c r="O34" s="4">
        <f t="shared" si="9"/>
        <v>56474.64409642644</v>
      </c>
      <c r="P34" s="4">
        <f t="shared" si="10"/>
        <v>15411.973484330116</v>
      </c>
      <c r="Q34" s="4">
        <f t="shared" si="11"/>
        <v>12448.132429651247</v>
      </c>
      <c r="R34" s="4">
        <f t="shared" si="12"/>
        <v>20746.88738275208</v>
      </c>
      <c r="S34" s="55">
        <f t="shared" si="13"/>
        <v>308023.91760989837</v>
      </c>
      <c r="T34" s="4">
        <f t="shared" si="4"/>
        <v>538880.19175979425</v>
      </c>
      <c r="U34" s="4">
        <f t="shared" si="5"/>
        <v>538880.19175979425</v>
      </c>
      <c r="V34" s="27"/>
      <c r="W34" s="23"/>
      <c r="X34" s="23"/>
      <c r="Y34" s="24"/>
      <c r="AB34" s="23"/>
      <c r="AC34" s="23"/>
    </row>
    <row r="35" spans="1:29" customFormat="1" x14ac:dyDescent="0.25">
      <c r="A35" s="13">
        <v>15</v>
      </c>
      <c r="B35" s="1">
        <v>1525</v>
      </c>
      <c r="C35" s="6" t="s">
        <v>47</v>
      </c>
      <c r="D35" s="6">
        <v>18.407493243047</v>
      </c>
      <c r="E35" s="5">
        <v>3.93147212081811</v>
      </c>
      <c r="F35" s="6">
        <v>323.05612806729903</v>
      </c>
      <c r="G35" s="5">
        <f t="shared" si="3"/>
        <v>22.33896536386511</v>
      </c>
      <c r="H35" s="5">
        <f t="shared" si="0"/>
        <v>32.305612806729904</v>
      </c>
      <c r="I35" s="6">
        <f t="shared" si="1"/>
        <v>223.38965363865111</v>
      </c>
      <c r="J35" s="1" t="str">
        <f>IF(G35&gt;=H35,"JA","NEI")</f>
        <v>NEI</v>
      </c>
      <c r="K35" s="1">
        <f t="shared" si="2"/>
        <v>1200</v>
      </c>
      <c r="L35" s="4">
        <f t="shared" si="6"/>
        <v>3833.3664564392534</v>
      </c>
      <c r="M35" s="4">
        <f t="shared" si="7"/>
        <v>7666.7329128785068</v>
      </c>
      <c r="N35" s="4">
        <f t="shared" si="8"/>
        <v>51066.874821795645</v>
      </c>
      <c r="O35" s="4">
        <f t="shared" si="9"/>
        <v>28093.482841596768</v>
      </c>
      <c r="P35" s="4">
        <f t="shared" si="10"/>
        <v>7666.7329128785068</v>
      </c>
      <c r="Q35" s="4">
        <f t="shared" si="11"/>
        <v>6192.3611988634084</v>
      </c>
      <c r="R35" s="4">
        <f t="shared" si="12"/>
        <v>10320.601998105682</v>
      </c>
      <c r="S35" s="55">
        <f t="shared" si="13"/>
        <v>153227.43122382357</v>
      </c>
      <c r="T35" s="4">
        <f t="shared" si="4"/>
        <v>268067.58436638134</v>
      </c>
      <c r="U35" s="4">
        <f t="shared" si="5"/>
        <v>268067.58436638134</v>
      </c>
      <c r="V35" s="27"/>
      <c r="W35" s="23"/>
      <c r="X35" s="23"/>
      <c r="Y35" s="24"/>
      <c r="AB35" s="23"/>
      <c r="AC35" s="23"/>
    </row>
    <row r="36" spans="1:29" customFormat="1" x14ac:dyDescent="0.25">
      <c r="A36" s="13">
        <v>15</v>
      </c>
      <c r="B36" s="1">
        <v>1528</v>
      </c>
      <c r="C36" s="6" t="s">
        <v>48</v>
      </c>
      <c r="D36" s="6">
        <v>14.6172774426785</v>
      </c>
      <c r="E36" s="5">
        <v>5.2597729681153798</v>
      </c>
      <c r="F36" s="6">
        <v>233.19510293105</v>
      </c>
      <c r="G36" s="5">
        <f t="shared" si="3"/>
        <v>19.877050410793878</v>
      </c>
      <c r="H36" s="5">
        <f t="shared" si="0"/>
        <v>23.319510293105001</v>
      </c>
      <c r="I36" s="6">
        <f t="shared" si="1"/>
        <v>198.77050410793879</v>
      </c>
      <c r="J36" s="1" t="str">
        <f>IF(G36&gt;=H36,"JA","NEI")</f>
        <v>NEI</v>
      </c>
      <c r="K36" s="1">
        <f t="shared" si="2"/>
        <v>1490</v>
      </c>
      <c r="L36" s="4">
        <f t="shared" si="6"/>
        <v>3432</v>
      </c>
      <c r="M36" s="4">
        <f t="shared" si="7"/>
        <v>6864</v>
      </c>
      <c r="N36" s="4">
        <f t="shared" si="8"/>
        <v>45720</v>
      </c>
      <c r="O36" s="4">
        <f t="shared" si="9"/>
        <v>25152</v>
      </c>
      <c r="P36" s="4">
        <f t="shared" si="10"/>
        <v>6864</v>
      </c>
      <c r="Q36" s="4">
        <f t="shared" si="11"/>
        <v>5544</v>
      </c>
      <c r="R36" s="4">
        <f t="shared" si="12"/>
        <v>9240</v>
      </c>
      <c r="S36" s="55">
        <f t="shared" si="13"/>
        <v>137184</v>
      </c>
      <c r="T36" s="4">
        <f t="shared" si="4"/>
        <v>296168.05112082878</v>
      </c>
      <c r="U36" s="4">
        <f t="shared" si="5"/>
        <v>240000</v>
      </c>
      <c r="V36" s="27"/>
      <c r="W36" s="23"/>
      <c r="X36" s="23"/>
      <c r="Y36" s="24"/>
      <c r="AB36" s="23"/>
      <c r="AC36" s="23"/>
    </row>
    <row r="37" spans="1:29" customFormat="1" x14ac:dyDescent="0.25">
      <c r="A37" s="13">
        <v>15</v>
      </c>
      <c r="B37" s="1">
        <v>1531</v>
      </c>
      <c r="C37" s="6" t="s">
        <v>49</v>
      </c>
      <c r="D37" s="6">
        <v>2.78825291841031</v>
      </c>
      <c r="E37" s="5">
        <v>4.8219035416939695</v>
      </c>
      <c r="F37" s="6">
        <v>58.789152092591301</v>
      </c>
      <c r="G37" s="5">
        <f t="shared" si="3"/>
        <v>7.6101564601042799</v>
      </c>
      <c r="H37" s="5">
        <f t="shared" si="0"/>
        <v>5.8789152092591301</v>
      </c>
      <c r="I37" s="6">
        <f t="shared" si="1"/>
        <v>58.789152092591301</v>
      </c>
      <c r="J37" s="1" t="str">
        <f>IF(G37&gt;=H37,"JA","NEI")</f>
        <v>JA</v>
      </c>
      <c r="K37" s="1">
        <f t="shared" si="2"/>
        <v>1490</v>
      </c>
      <c r="L37" s="4">
        <f t="shared" si="6"/>
        <v>1252.6204636368429</v>
      </c>
      <c r="M37" s="4">
        <f t="shared" si="7"/>
        <v>2505.2409272736859</v>
      </c>
      <c r="N37" s="4">
        <f t="shared" si="8"/>
        <v>16687.006875721578</v>
      </c>
      <c r="O37" s="4">
        <f t="shared" si="9"/>
        <v>9180.0436775623184</v>
      </c>
      <c r="P37" s="4">
        <f t="shared" si="10"/>
        <v>2505.2409272736859</v>
      </c>
      <c r="Q37" s="4">
        <f t="shared" si="11"/>
        <v>2023.4638258749001</v>
      </c>
      <c r="R37" s="4">
        <f t="shared" si="12"/>
        <v>3372.4397097915003</v>
      </c>
      <c r="S37" s="55">
        <f t="shared" si="13"/>
        <v>50069.780210826531</v>
      </c>
      <c r="T37" s="4">
        <f t="shared" si="4"/>
        <v>87595.836617961046</v>
      </c>
      <c r="U37" s="4">
        <f t="shared" si="5"/>
        <v>87595.836617961046</v>
      </c>
      <c r="V37" s="27"/>
      <c r="W37" s="23"/>
      <c r="X37" s="23"/>
      <c r="Y37" s="24"/>
      <c r="AB37" s="23"/>
      <c r="AC37" s="23"/>
    </row>
    <row r="38" spans="1:29" customFormat="1" x14ac:dyDescent="0.25">
      <c r="A38" s="13">
        <v>15</v>
      </c>
      <c r="B38" s="1">
        <v>1532</v>
      </c>
      <c r="C38" s="6" t="s">
        <v>50</v>
      </c>
      <c r="D38" s="6">
        <v>11.665048152279001</v>
      </c>
      <c r="E38" s="5">
        <v>4.8622678564821395</v>
      </c>
      <c r="F38" s="6">
        <v>40.7771059189417</v>
      </c>
      <c r="G38" s="5">
        <f t="shared" si="3"/>
        <v>16.52731600876114</v>
      </c>
      <c r="H38" s="5">
        <f t="shared" si="0"/>
        <v>4.0777105918941698</v>
      </c>
      <c r="I38" s="6">
        <f t="shared" si="1"/>
        <v>40.7771059189417</v>
      </c>
      <c r="J38" s="1" t="str">
        <f>IF(G38&gt;=H38,"JA","NEI")</f>
        <v>JA</v>
      </c>
      <c r="K38" s="1">
        <f t="shared" si="2"/>
        <v>1490</v>
      </c>
      <c r="L38" s="4">
        <f t="shared" si="6"/>
        <v>868.8377958148908</v>
      </c>
      <c r="M38" s="4">
        <f t="shared" si="7"/>
        <v>1737.6755916297816</v>
      </c>
      <c r="N38" s="4">
        <f t="shared" si="8"/>
        <v>11574.377629562008</v>
      </c>
      <c r="O38" s="4">
        <f t="shared" si="9"/>
        <v>6367.4266434545852</v>
      </c>
      <c r="P38" s="4">
        <f t="shared" si="10"/>
        <v>1737.6755916297816</v>
      </c>
      <c r="Q38" s="4">
        <f t="shared" si="11"/>
        <v>1403.5072086240543</v>
      </c>
      <c r="R38" s="4">
        <f t="shared" si="12"/>
        <v>2339.1786810400909</v>
      </c>
      <c r="S38" s="55">
        <f t="shared" si="13"/>
        <v>34729.208677467941</v>
      </c>
      <c r="T38" s="4">
        <f t="shared" si="4"/>
        <v>60757.887819223135</v>
      </c>
      <c r="U38" s="4">
        <f t="shared" si="5"/>
        <v>60757.887819223135</v>
      </c>
      <c r="V38" s="27"/>
      <c r="W38" s="23"/>
      <c r="X38" s="23"/>
      <c r="Y38" s="24"/>
      <c r="AB38" s="23"/>
      <c r="AC38" s="23"/>
    </row>
    <row r="39" spans="1:29" customFormat="1" x14ac:dyDescent="0.25">
      <c r="A39" s="13">
        <v>15</v>
      </c>
      <c r="B39" s="1">
        <v>1535</v>
      </c>
      <c r="C39" s="6" t="s">
        <v>51</v>
      </c>
      <c r="D39" s="6">
        <v>23.346599999176199</v>
      </c>
      <c r="E39" s="5">
        <v>6.5691439490469303</v>
      </c>
      <c r="F39" s="6">
        <v>317.885092385137</v>
      </c>
      <c r="G39" s="5">
        <f t="shared" si="3"/>
        <v>29.915743948223131</v>
      </c>
      <c r="H39" s="5">
        <f t="shared" si="0"/>
        <v>31.788509238513701</v>
      </c>
      <c r="I39" s="6">
        <f t="shared" si="1"/>
        <v>299.15743948223133</v>
      </c>
      <c r="J39" s="1" t="str">
        <f>IF(G39&gt;=H39,"JA","NEI")</f>
        <v>NEI</v>
      </c>
      <c r="K39" s="1">
        <f t="shared" si="2"/>
        <v>1200</v>
      </c>
      <c r="L39" s="4">
        <f t="shared" si="6"/>
        <v>5133.5416615150898</v>
      </c>
      <c r="M39" s="4">
        <f t="shared" si="7"/>
        <v>10267.08332303018</v>
      </c>
      <c r="N39" s="4">
        <f t="shared" si="8"/>
        <v>68387.390665638086</v>
      </c>
      <c r="O39" s="4">
        <f t="shared" si="9"/>
        <v>37622.039589285414</v>
      </c>
      <c r="P39" s="4">
        <f t="shared" si="10"/>
        <v>10267.08332303018</v>
      </c>
      <c r="Q39" s="4">
        <f t="shared" si="11"/>
        <v>8292.6442224474522</v>
      </c>
      <c r="R39" s="4">
        <f t="shared" si="12"/>
        <v>13821.073704079086</v>
      </c>
      <c r="S39" s="55">
        <f t="shared" si="13"/>
        <v>205198.0708896521</v>
      </c>
      <c r="T39" s="4">
        <f t="shared" si="4"/>
        <v>358988.92737867759</v>
      </c>
      <c r="U39" s="4">
        <f t="shared" si="5"/>
        <v>358988.92737867759</v>
      </c>
      <c r="V39" s="27"/>
      <c r="W39" s="23"/>
      <c r="X39" s="23"/>
      <c r="Y39" s="24"/>
      <c r="AB39" s="23"/>
      <c r="AC39" s="23"/>
    </row>
    <row r="40" spans="1:29" customFormat="1" x14ac:dyDescent="0.25">
      <c r="A40" s="13">
        <v>15</v>
      </c>
      <c r="B40" s="1">
        <v>1539</v>
      </c>
      <c r="C40" s="6" t="s">
        <v>52</v>
      </c>
      <c r="D40" s="6">
        <v>35.996479868766002</v>
      </c>
      <c r="E40" s="5">
        <v>6.2857974314269001</v>
      </c>
      <c r="F40" s="6">
        <v>778.07892458897402</v>
      </c>
      <c r="G40" s="5">
        <f t="shared" si="3"/>
        <v>42.282277300192902</v>
      </c>
      <c r="H40" s="5">
        <f t="shared" si="0"/>
        <v>77.807892458897413</v>
      </c>
      <c r="I40" s="6">
        <f t="shared" si="1"/>
        <v>422.82277300192902</v>
      </c>
      <c r="J40" s="1" t="str">
        <f>IF(G40&gt;=H40,"JA","NEI")</f>
        <v>NEI</v>
      </c>
      <c r="K40" s="1">
        <f t="shared" si="2"/>
        <v>1200</v>
      </c>
      <c r="L40" s="4">
        <f t="shared" si="6"/>
        <v>7255.6387847131018</v>
      </c>
      <c r="M40" s="4">
        <f t="shared" si="7"/>
        <v>14511.277569426204</v>
      </c>
      <c r="N40" s="4">
        <f t="shared" si="8"/>
        <v>96657.28590824097</v>
      </c>
      <c r="O40" s="4">
        <f t="shared" si="9"/>
        <v>53174.191932722599</v>
      </c>
      <c r="P40" s="4">
        <f t="shared" si="10"/>
        <v>14511.277569426204</v>
      </c>
      <c r="Q40" s="4">
        <f t="shared" si="11"/>
        <v>11720.647267613473</v>
      </c>
      <c r="R40" s="4">
        <f t="shared" si="12"/>
        <v>19534.412112689119</v>
      </c>
      <c r="S40" s="55">
        <f t="shared" si="13"/>
        <v>290022.59645748313</v>
      </c>
      <c r="T40" s="4">
        <f t="shared" si="4"/>
        <v>507387.32760231482</v>
      </c>
      <c r="U40" s="4">
        <f t="shared" si="5"/>
        <v>507387.32760231482</v>
      </c>
      <c r="V40" s="27"/>
      <c r="W40" s="23"/>
      <c r="X40" s="23"/>
      <c r="Y40" s="24"/>
      <c r="AB40" s="23"/>
      <c r="AC40" s="23"/>
    </row>
    <row r="41" spans="1:29" customFormat="1" x14ac:dyDescent="0.25">
      <c r="A41" s="13">
        <v>15</v>
      </c>
      <c r="B41" s="1">
        <v>1547</v>
      </c>
      <c r="C41" s="6" t="s">
        <v>53</v>
      </c>
      <c r="D41" s="6">
        <v>10.7338694174779</v>
      </c>
      <c r="E41" s="5">
        <v>3.9341277174695501</v>
      </c>
      <c r="F41" s="6">
        <v>60.905612460636604</v>
      </c>
      <c r="G41" s="5">
        <f t="shared" si="3"/>
        <v>14.66799713494745</v>
      </c>
      <c r="H41" s="5">
        <f t="shared" si="0"/>
        <v>6.0905612460636611</v>
      </c>
      <c r="I41" s="6">
        <f t="shared" si="1"/>
        <v>60.905612460636604</v>
      </c>
      <c r="J41" s="1" t="str">
        <f>IF(G41&gt;=H41,"JA","NEI")</f>
        <v>JA</v>
      </c>
      <c r="K41" s="1">
        <f t="shared" si="2"/>
        <v>1490</v>
      </c>
      <c r="L41" s="4">
        <f t="shared" si="6"/>
        <v>1297.7158846987843</v>
      </c>
      <c r="M41" s="4">
        <f t="shared" si="7"/>
        <v>2595.4317693975686</v>
      </c>
      <c r="N41" s="4">
        <f t="shared" si="8"/>
        <v>17287.753568889399</v>
      </c>
      <c r="O41" s="4">
        <f t="shared" si="9"/>
        <v>9510.5331969533272</v>
      </c>
      <c r="P41" s="4">
        <f t="shared" si="10"/>
        <v>2595.4317693975686</v>
      </c>
      <c r="Q41" s="4">
        <f t="shared" si="11"/>
        <v>2096.3102752826512</v>
      </c>
      <c r="R41" s="4">
        <f t="shared" si="12"/>
        <v>3493.8504588044188</v>
      </c>
      <c r="S41" s="55">
        <f t="shared" si="13"/>
        <v>51872.335642924831</v>
      </c>
      <c r="T41" s="4">
        <f t="shared" si="4"/>
        <v>90749.362566348544</v>
      </c>
      <c r="U41" s="4">
        <f t="shared" si="5"/>
        <v>90749.362566348544</v>
      </c>
      <c r="V41" s="27"/>
      <c r="W41" s="23"/>
      <c r="X41" s="23"/>
      <c r="Y41" s="24"/>
      <c r="AB41" s="23"/>
      <c r="AC41" s="23"/>
    </row>
    <row r="42" spans="1:29" customFormat="1" x14ac:dyDescent="0.25">
      <c r="A42" s="13">
        <v>15</v>
      </c>
      <c r="B42" s="1">
        <v>1554</v>
      </c>
      <c r="C42" s="6" t="s">
        <v>54</v>
      </c>
      <c r="D42" s="6">
        <v>22.3072661117702</v>
      </c>
      <c r="E42" s="5">
        <v>5.6846467541885195</v>
      </c>
      <c r="F42" s="6">
        <v>175.69408206873399</v>
      </c>
      <c r="G42" s="5">
        <f t="shared" si="3"/>
        <v>27.991912865958721</v>
      </c>
      <c r="H42" s="5">
        <f t="shared" si="0"/>
        <v>17.569408206873401</v>
      </c>
      <c r="I42" s="6">
        <f t="shared" si="1"/>
        <v>175.69408206873399</v>
      </c>
      <c r="J42" s="1" t="str">
        <f>IF(G42&gt;=H42,"JA","NEI")</f>
        <v>JA</v>
      </c>
      <c r="K42" s="1">
        <f t="shared" si="2"/>
        <v>1490</v>
      </c>
      <c r="L42" s="4">
        <f t="shared" si="6"/>
        <v>3432</v>
      </c>
      <c r="M42" s="4">
        <f t="shared" si="7"/>
        <v>6864</v>
      </c>
      <c r="N42" s="4">
        <f t="shared" si="8"/>
        <v>45720</v>
      </c>
      <c r="O42" s="4">
        <f t="shared" si="9"/>
        <v>25152</v>
      </c>
      <c r="P42" s="4">
        <f t="shared" si="10"/>
        <v>6864</v>
      </c>
      <c r="Q42" s="4">
        <f t="shared" si="11"/>
        <v>5544</v>
      </c>
      <c r="R42" s="4">
        <f t="shared" si="12"/>
        <v>9240</v>
      </c>
      <c r="S42" s="55">
        <f t="shared" si="13"/>
        <v>137184</v>
      </c>
      <c r="T42" s="4">
        <f t="shared" si="4"/>
        <v>261784.18228241365</v>
      </c>
      <c r="U42" s="4">
        <f t="shared" si="5"/>
        <v>240000</v>
      </c>
      <c r="V42" s="27"/>
      <c r="W42" s="23"/>
      <c r="X42" s="23"/>
      <c r="Y42" s="24"/>
      <c r="AB42" s="23"/>
      <c r="AC42" s="23"/>
    </row>
    <row r="43" spans="1:29" customFormat="1" x14ac:dyDescent="0.25">
      <c r="A43" s="13">
        <v>15</v>
      </c>
      <c r="B43" s="1">
        <v>1557</v>
      </c>
      <c r="C43" s="6" t="s">
        <v>55</v>
      </c>
      <c r="D43" s="6">
        <v>26.235986517576798</v>
      </c>
      <c r="E43" s="5">
        <v>3.4856875113158798</v>
      </c>
      <c r="F43" s="6">
        <v>382.55005367537302</v>
      </c>
      <c r="G43" s="5">
        <f t="shared" si="3"/>
        <v>29.721674028892679</v>
      </c>
      <c r="H43" s="5">
        <f t="shared" si="0"/>
        <v>38.255005367537301</v>
      </c>
      <c r="I43" s="6">
        <f t="shared" si="1"/>
        <v>297.21674028892676</v>
      </c>
      <c r="J43" s="1" t="str">
        <f>IF(G43&gt;=H43,"JA","NEI")</f>
        <v>NEI</v>
      </c>
      <c r="K43" s="1">
        <f t="shared" si="2"/>
        <v>1200</v>
      </c>
      <c r="L43" s="4">
        <f t="shared" si="6"/>
        <v>5100.239263357983</v>
      </c>
      <c r="M43" s="4">
        <f t="shared" si="7"/>
        <v>10200.478526715966</v>
      </c>
      <c r="N43" s="4">
        <f t="shared" si="8"/>
        <v>67943.746830048665</v>
      </c>
      <c r="O43" s="4">
        <f t="shared" si="9"/>
        <v>37377.977258735431</v>
      </c>
      <c r="P43" s="4">
        <f t="shared" si="10"/>
        <v>10200.478526715966</v>
      </c>
      <c r="Q43" s="4">
        <f t="shared" si="11"/>
        <v>8238.8480408090491</v>
      </c>
      <c r="R43" s="4">
        <f t="shared" si="12"/>
        <v>13731.413401348416</v>
      </c>
      <c r="S43" s="55">
        <f t="shared" si="13"/>
        <v>203866.90649898065</v>
      </c>
      <c r="T43" s="4">
        <f t="shared" si="4"/>
        <v>356660.08834671212</v>
      </c>
      <c r="U43" s="4">
        <f t="shared" si="5"/>
        <v>356660.08834671212</v>
      </c>
      <c r="V43" s="27"/>
      <c r="W43" s="23"/>
      <c r="X43" s="23"/>
      <c r="Y43" s="24"/>
      <c r="AB43" s="23"/>
      <c r="AC43" s="23"/>
    </row>
    <row r="44" spans="1:29" customFormat="1" x14ac:dyDescent="0.25">
      <c r="A44" s="13">
        <v>15</v>
      </c>
      <c r="B44" s="1">
        <v>1560</v>
      </c>
      <c r="C44" s="6" t="s">
        <v>56</v>
      </c>
      <c r="D44" s="6">
        <v>20.796377911093902</v>
      </c>
      <c r="E44" s="5">
        <v>4.5961409311882102</v>
      </c>
      <c r="F44" s="6">
        <v>329.012854822728</v>
      </c>
      <c r="G44" s="5">
        <f t="shared" si="3"/>
        <v>25.392518842282112</v>
      </c>
      <c r="H44" s="5">
        <f t="shared" si="0"/>
        <v>32.901285482272804</v>
      </c>
      <c r="I44" s="6">
        <f t="shared" si="1"/>
        <v>253.92518842282112</v>
      </c>
      <c r="J44" s="1" t="str">
        <f>IF(G44&gt;=H44,"JA","NEI")</f>
        <v>NEI</v>
      </c>
      <c r="K44" s="1">
        <f t="shared" si="2"/>
        <v>1200</v>
      </c>
      <c r="L44" s="4">
        <f t="shared" si="6"/>
        <v>4357.3562333356103</v>
      </c>
      <c r="M44" s="4">
        <f t="shared" si="7"/>
        <v>8714.7124666712207</v>
      </c>
      <c r="N44" s="4">
        <f t="shared" si="8"/>
        <v>58047.298073456914</v>
      </c>
      <c r="O44" s="4">
        <f t="shared" si="9"/>
        <v>31933.631696053988</v>
      </c>
      <c r="P44" s="4">
        <f t="shared" si="10"/>
        <v>8714.7124666712207</v>
      </c>
      <c r="Q44" s="4">
        <f t="shared" si="11"/>
        <v>7038.8062230806017</v>
      </c>
      <c r="R44" s="4">
        <f t="shared" si="12"/>
        <v>11731.343705134335</v>
      </c>
      <c r="S44" s="55">
        <f t="shared" si="13"/>
        <v>174172.36524298147</v>
      </c>
      <c r="T44" s="4">
        <f t="shared" si="4"/>
        <v>304710.22610738536</v>
      </c>
      <c r="U44" s="4">
        <f t="shared" si="5"/>
        <v>304710.22610738536</v>
      </c>
      <c r="V44" s="27"/>
      <c r="W44" s="23"/>
      <c r="X44" s="23"/>
      <c r="Y44" s="24"/>
      <c r="AB44" s="23"/>
      <c r="AC44" s="23"/>
    </row>
    <row r="45" spans="1:29" customFormat="1" x14ac:dyDescent="0.25">
      <c r="A45" s="13">
        <v>15</v>
      </c>
      <c r="B45" s="1">
        <v>1563</v>
      </c>
      <c r="C45" s="6" t="s">
        <v>57</v>
      </c>
      <c r="D45" s="6">
        <v>25.210907329431198</v>
      </c>
      <c r="E45" s="5">
        <v>5.7797976450516302</v>
      </c>
      <c r="F45" s="6">
        <v>557.52400637126993</v>
      </c>
      <c r="G45" s="5">
        <f t="shared" si="3"/>
        <v>30.990704974482828</v>
      </c>
      <c r="H45" s="5">
        <f t="shared" si="0"/>
        <v>55.752400637126996</v>
      </c>
      <c r="I45" s="6">
        <f t="shared" si="1"/>
        <v>309.90704974482827</v>
      </c>
      <c r="J45" s="1" t="str">
        <f>IF(G45&gt;=H45,"JA","NEI")</f>
        <v>NEI</v>
      </c>
      <c r="K45" s="1">
        <f t="shared" si="2"/>
        <v>1200</v>
      </c>
      <c r="L45" s="4">
        <f t="shared" si="6"/>
        <v>5318.0049736212532</v>
      </c>
      <c r="M45" s="4">
        <f t="shared" si="7"/>
        <v>10636.009947242506</v>
      </c>
      <c r="N45" s="4">
        <f t="shared" si="8"/>
        <v>70844.751571667744</v>
      </c>
      <c r="O45" s="4">
        <f t="shared" si="9"/>
        <v>38973.910575909606</v>
      </c>
      <c r="P45" s="4">
        <f t="shared" si="10"/>
        <v>10636.009947242506</v>
      </c>
      <c r="Q45" s="4">
        <f t="shared" si="11"/>
        <v>8590.6234189266397</v>
      </c>
      <c r="R45" s="4">
        <f t="shared" si="12"/>
        <v>14317.705698211064</v>
      </c>
      <c r="S45" s="55">
        <f t="shared" si="13"/>
        <v>212571.44356097261</v>
      </c>
      <c r="T45" s="4">
        <f t="shared" si="4"/>
        <v>371888.45969379391</v>
      </c>
      <c r="U45" s="4">
        <f t="shared" si="5"/>
        <v>371888.45969379391</v>
      </c>
      <c r="V45" s="27"/>
      <c r="W45" s="23"/>
      <c r="X45" s="23"/>
      <c r="Y45" s="24"/>
      <c r="AB45" s="23"/>
      <c r="AC45" s="23"/>
    </row>
    <row r="46" spans="1:29" customFormat="1" x14ac:dyDescent="0.25">
      <c r="A46" s="13">
        <v>15</v>
      </c>
      <c r="B46" s="1">
        <v>1566</v>
      </c>
      <c r="C46" s="6" t="s">
        <v>58</v>
      </c>
      <c r="D46" s="6">
        <v>38.745466773089703</v>
      </c>
      <c r="E46" s="5">
        <v>6.7961578862789995</v>
      </c>
      <c r="F46" s="6">
        <v>976.44974889086791</v>
      </c>
      <c r="G46" s="5">
        <f t="shared" si="3"/>
        <v>45.541624659368701</v>
      </c>
      <c r="H46" s="5">
        <f t="shared" si="0"/>
        <v>97.644974889086797</v>
      </c>
      <c r="I46" s="6">
        <f t="shared" si="1"/>
        <v>455.41624659368699</v>
      </c>
      <c r="J46" s="1" t="str">
        <f>IF(G46&gt;=H46,"JA","NEI")</f>
        <v>NEI</v>
      </c>
      <c r="K46" s="1">
        <f t="shared" si="2"/>
        <v>1200</v>
      </c>
      <c r="L46" s="4">
        <f t="shared" si="6"/>
        <v>7814.942791547669</v>
      </c>
      <c r="M46" s="4">
        <f t="shared" si="7"/>
        <v>15629.885583095338</v>
      </c>
      <c r="N46" s="4">
        <f t="shared" si="8"/>
        <v>104108.15397131685</v>
      </c>
      <c r="O46" s="4">
        <f t="shared" si="9"/>
        <v>57273.147171622077</v>
      </c>
      <c r="P46" s="4">
        <f t="shared" si="10"/>
        <v>15629.885583095338</v>
      </c>
      <c r="Q46" s="4">
        <f t="shared" si="11"/>
        <v>12624.138355577003</v>
      </c>
      <c r="R46" s="4">
        <f t="shared" si="12"/>
        <v>21040.230592628341</v>
      </c>
      <c r="S46" s="55">
        <f t="shared" si="13"/>
        <v>312379.11186354177</v>
      </c>
      <c r="T46" s="4">
        <f t="shared" si="4"/>
        <v>546499.49591242441</v>
      </c>
      <c r="U46" s="4">
        <f t="shared" si="5"/>
        <v>546499.49591242441</v>
      </c>
      <c r="V46" s="27"/>
      <c r="W46" s="23"/>
      <c r="X46" s="23"/>
      <c r="Y46" s="24"/>
      <c r="AB46" s="23"/>
      <c r="AC46" s="23"/>
    </row>
    <row r="47" spans="1:29" customFormat="1" x14ac:dyDescent="0.25">
      <c r="A47" s="13">
        <v>15</v>
      </c>
      <c r="B47" s="1">
        <v>1573</v>
      </c>
      <c r="C47" s="6" t="s">
        <v>59</v>
      </c>
      <c r="D47" s="6">
        <v>18.476728527757498</v>
      </c>
      <c r="E47" s="5">
        <v>2.981367547279</v>
      </c>
      <c r="F47" s="6">
        <v>272.13018050345698</v>
      </c>
      <c r="G47" s="5">
        <f t="shared" si="3"/>
        <v>21.458096075036497</v>
      </c>
      <c r="H47" s="5">
        <f t="shared" si="0"/>
        <v>27.213018050345699</v>
      </c>
      <c r="I47" s="6">
        <f t="shared" si="1"/>
        <v>214.58096075036497</v>
      </c>
      <c r="J47" s="1" t="str">
        <f>IF(G47&gt;=H47,"JA","NEI")</f>
        <v>NEI</v>
      </c>
      <c r="K47" s="1">
        <f t="shared" si="2"/>
        <v>1200</v>
      </c>
      <c r="L47" s="4">
        <f t="shared" si="6"/>
        <v>3682.2092864762631</v>
      </c>
      <c r="M47" s="4">
        <f t="shared" si="7"/>
        <v>7364.4185729525261</v>
      </c>
      <c r="N47" s="4">
        <f t="shared" si="8"/>
        <v>49053.207627533433</v>
      </c>
      <c r="O47" s="4">
        <f t="shared" si="9"/>
        <v>26985.701623965899</v>
      </c>
      <c r="P47" s="4">
        <f t="shared" si="10"/>
        <v>7364.4185729525261</v>
      </c>
      <c r="Q47" s="4">
        <f t="shared" si="11"/>
        <v>5948.1842320001169</v>
      </c>
      <c r="R47" s="4">
        <f t="shared" si="12"/>
        <v>9913.6403866668625</v>
      </c>
      <c r="S47" s="55">
        <f t="shared" si="13"/>
        <v>147185.37259789035</v>
      </c>
      <c r="T47" s="4">
        <f t="shared" si="4"/>
        <v>257497.15290043797</v>
      </c>
      <c r="U47" s="4">
        <f t="shared" si="5"/>
        <v>257497.15290043797</v>
      </c>
      <c r="V47" s="27"/>
      <c r="W47" s="23"/>
      <c r="X47" s="23"/>
      <c r="Y47" s="24"/>
      <c r="AB47" s="23"/>
      <c r="AC47" s="23"/>
    </row>
    <row r="48" spans="1:29" customFormat="1" x14ac:dyDescent="0.25">
      <c r="A48" s="13">
        <v>15</v>
      </c>
      <c r="B48" s="1">
        <v>1576</v>
      </c>
      <c r="C48" s="6" t="s">
        <v>60</v>
      </c>
      <c r="D48" s="6">
        <v>24.7265121769864</v>
      </c>
      <c r="E48" s="5">
        <v>5.1406574521917001</v>
      </c>
      <c r="F48" s="6">
        <v>638.63939882385807</v>
      </c>
      <c r="G48" s="5">
        <f t="shared" si="3"/>
        <v>29.8671696291781</v>
      </c>
      <c r="H48" s="5">
        <f t="shared" si="0"/>
        <v>63.863939882385807</v>
      </c>
      <c r="I48" s="6">
        <f t="shared" si="1"/>
        <v>298.67169629178102</v>
      </c>
      <c r="J48" s="1" t="str">
        <f>IF(G48&gt;=H48,"JA","NEI")</f>
        <v>NEI</v>
      </c>
      <c r="K48" s="1">
        <f t="shared" si="2"/>
        <v>1200</v>
      </c>
      <c r="L48" s="4">
        <f t="shared" si="6"/>
        <v>5125.2063083669627</v>
      </c>
      <c r="M48" s="4">
        <f t="shared" si="7"/>
        <v>10250.412616733925</v>
      </c>
      <c r="N48" s="4">
        <f t="shared" si="8"/>
        <v>68276.349772301139</v>
      </c>
      <c r="O48" s="4">
        <f t="shared" si="9"/>
        <v>37560.952525654386</v>
      </c>
      <c r="P48" s="4">
        <f t="shared" si="10"/>
        <v>10250.412616733925</v>
      </c>
      <c r="Q48" s="4">
        <f t="shared" si="11"/>
        <v>8279.1794212081695</v>
      </c>
      <c r="R48" s="4">
        <f t="shared" si="12"/>
        <v>13798.632368680283</v>
      </c>
      <c r="S48" s="55">
        <f t="shared" si="13"/>
        <v>204864.88992045843</v>
      </c>
      <c r="T48" s="4">
        <f t="shared" si="4"/>
        <v>358406.03555013723</v>
      </c>
      <c r="U48" s="4">
        <f t="shared" si="5"/>
        <v>358406.03555013723</v>
      </c>
      <c r="V48" s="27"/>
      <c r="W48" s="23"/>
      <c r="X48" s="23"/>
      <c r="Y48" s="24"/>
      <c r="AB48" s="23"/>
      <c r="AC48" s="23"/>
    </row>
    <row r="49" spans="1:29" customFormat="1" x14ac:dyDescent="0.25">
      <c r="A49" s="13">
        <v>15</v>
      </c>
      <c r="B49" s="1">
        <v>1577</v>
      </c>
      <c r="C49" s="6" t="s">
        <v>61</v>
      </c>
      <c r="D49" s="6">
        <v>34.683368844314096</v>
      </c>
      <c r="E49" s="5">
        <v>7.1352023576413899</v>
      </c>
      <c r="F49" s="6">
        <v>583.12375666169498</v>
      </c>
      <c r="G49" s="5">
        <f t="shared" si="3"/>
        <v>41.818571201955486</v>
      </c>
      <c r="H49" s="5">
        <f t="shared" si="0"/>
        <v>58.312375666169501</v>
      </c>
      <c r="I49" s="6">
        <f t="shared" si="1"/>
        <v>418.18571201955484</v>
      </c>
      <c r="J49" s="1" t="str">
        <f>IF(G49&gt;=H49,"JA","NEI")</f>
        <v>NEI</v>
      </c>
      <c r="K49" s="1">
        <f t="shared" si="2"/>
        <v>1200</v>
      </c>
      <c r="L49" s="4">
        <f t="shared" si="6"/>
        <v>7176.066818255561</v>
      </c>
      <c r="M49" s="4">
        <f t="shared" si="7"/>
        <v>14352.133636511122</v>
      </c>
      <c r="N49" s="4">
        <f t="shared" si="8"/>
        <v>95597.253767670234</v>
      </c>
      <c r="O49" s="4">
        <f t="shared" si="9"/>
        <v>52591.035143579218</v>
      </c>
      <c r="P49" s="4">
        <f t="shared" si="10"/>
        <v>14352.133636511122</v>
      </c>
      <c r="Q49" s="4">
        <f t="shared" si="11"/>
        <v>11592.10793718206</v>
      </c>
      <c r="R49" s="4">
        <f t="shared" si="12"/>
        <v>19320.179895303434</v>
      </c>
      <c r="S49" s="55">
        <f t="shared" si="13"/>
        <v>286841.94358845305</v>
      </c>
      <c r="T49" s="4">
        <f t="shared" si="4"/>
        <v>501822.85442346579</v>
      </c>
      <c r="U49" s="4">
        <f t="shared" si="5"/>
        <v>501822.85442346579</v>
      </c>
      <c r="V49" s="27"/>
      <c r="W49" s="23"/>
      <c r="X49" s="23"/>
      <c r="Y49" s="24"/>
      <c r="AB49" s="23"/>
      <c r="AC49" s="23"/>
    </row>
    <row r="50" spans="1:29" customFormat="1" x14ac:dyDescent="0.25">
      <c r="A50" s="13">
        <v>15</v>
      </c>
      <c r="B50" s="1">
        <v>1578</v>
      </c>
      <c r="C50" s="6" t="s">
        <v>62</v>
      </c>
      <c r="D50" s="6">
        <v>19.380065951822097</v>
      </c>
      <c r="E50" s="5">
        <v>3.4451379238975499</v>
      </c>
      <c r="F50" s="6">
        <v>338.97752541517195</v>
      </c>
      <c r="G50" s="5">
        <f t="shared" si="3"/>
        <v>22.825203875719648</v>
      </c>
      <c r="H50" s="5">
        <f t="shared" si="0"/>
        <v>33.8977525415172</v>
      </c>
      <c r="I50" s="6">
        <f t="shared" si="1"/>
        <v>228.25203875719649</v>
      </c>
      <c r="J50" s="1" t="str">
        <f>IF(G50&gt;=H50,"JA","NEI")</f>
        <v>NEI</v>
      </c>
      <c r="K50" s="1">
        <f t="shared" si="2"/>
        <v>1200</v>
      </c>
      <c r="L50" s="4">
        <f t="shared" si="6"/>
        <v>3916.8049850734915</v>
      </c>
      <c r="M50" s="4">
        <f t="shared" si="7"/>
        <v>7833.609970146983</v>
      </c>
      <c r="N50" s="4">
        <f t="shared" si="8"/>
        <v>52178.416059895113</v>
      </c>
      <c r="O50" s="4">
        <f t="shared" si="9"/>
        <v>28704.97639410503</v>
      </c>
      <c r="P50" s="4">
        <f t="shared" si="10"/>
        <v>7833.609970146983</v>
      </c>
      <c r="Q50" s="4">
        <f t="shared" si="11"/>
        <v>6327.1465143494861</v>
      </c>
      <c r="R50" s="4">
        <f t="shared" si="12"/>
        <v>10545.244190582476</v>
      </c>
      <c r="S50" s="55">
        <f t="shared" si="13"/>
        <v>156562.63842433621</v>
      </c>
      <c r="T50" s="4">
        <f t="shared" si="4"/>
        <v>273902.44650863577</v>
      </c>
      <c r="U50" s="4">
        <f t="shared" si="5"/>
        <v>273902.44650863577</v>
      </c>
      <c r="V50" s="27"/>
      <c r="W50" s="23"/>
      <c r="X50" s="23"/>
      <c r="Y50" s="24"/>
      <c r="AB50" s="23"/>
      <c r="AC50" s="23"/>
    </row>
    <row r="51" spans="1:29" customFormat="1" x14ac:dyDescent="0.25">
      <c r="A51" s="13">
        <v>15</v>
      </c>
      <c r="B51" s="1">
        <v>1579</v>
      </c>
      <c r="C51" s="6" t="s">
        <v>63</v>
      </c>
      <c r="D51" s="16">
        <v>81.143401907962797</v>
      </c>
      <c r="E51" s="5">
        <v>12.7057551646006</v>
      </c>
      <c r="F51" s="6">
        <v>525.00380915044695</v>
      </c>
      <c r="G51" s="5">
        <f t="shared" ref="G51" si="14">(D51+E51)</f>
        <v>93.849157072563401</v>
      </c>
      <c r="H51" s="5">
        <f t="shared" ref="H51" si="15">F51*0.1</f>
        <v>52.500380915044701</v>
      </c>
      <c r="I51" s="6">
        <f t="shared" ref="I51" si="16">IF(G51&gt;=H51,F51,G51*10)</f>
        <v>525.00380915044695</v>
      </c>
      <c r="J51" s="1" t="str">
        <f>IF(G51&gt;=H51,"JA","NEI")</f>
        <v>JA</v>
      </c>
      <c r="K51" s="1">
        <f t="shared" si="2"/>
        <v>1200</v>
      </c>
      <c r="L51" s="4">
        <f t="shared" si="6"/>
        <v>9009.06536502167</v>
      </c>
      <c r="M51" s="4">
        <f t="shared" si="7"/>
        <v>18018.13073004334</v>
      </c>
      <c r="N51" s="4">
        <f t="shared" si="8"/>
        <v>120015.87077179219</v>
      </c>
      <c r="O51" s="4">
        <f t="shared" si="9"/>
        <v>66024.479038760212</v>
      </c>
      <c r="P51" s="4">
        <f t="shared" si="10"/>
        <v>18018.13073004334</v>
      </c>
      <c r="Q51" s="4">
        <f t="shared" si="11"/>
        <v>14553.105589650389</v>
      </c>
      <c r="R51" s="4">
        <f t="shared" si="12"/>
        <v>24255.17598275065</v>
      </c>
      <c r="S51" s="55">
        <f t="shared" si="13"/>
        <v>360110.61277247459</v>
      </c>
      <c r="T51" s="4">
        <f t="shared" ref="T51" si="17">K51*I51</f>
        <v>630004.5709805364</v>
      </c>
      <c r="U51" s="4">
        <f t="shared" si="5"/>
        <v>630004.5709805364</v>
      </c>
      <c r="V51" s="27"/>
      <c r="W51" s="23"/>
      <c r="X51" s="23"/>
      <c r="Y51" s="24"/>
      <c r="AB51" s="23"/>
      <c r="AC51" s="23"/>
    </row>
    <row r="52" spans="1:29" customFormat="1" ht="15.75" thickBot="1" x14ac:dyDescent="0.3">
      <c r="A52" s="20">
        <v>15</v>
      </c>
      <c r="B52" s="21">
        <v>1580</v>
      </c>
      <c r="C52" s="14" t="s">
        <v>355</v>
      </c>
      <c r="D52" s="14">
        <v>21.593230884096297</v>
      </c>
      <c r="E52" s="15">
        <v>6.8580936777795598</v>
      </c>
      <c r="F52" s="11">
        <v>255.36034773692799</v>
      </c>
      <c r="G52" s="15">
        <f t="shared" si="3"/>
        <v>28.451324561875857</v>
      </c>
      <c r="H52" s="15">
        <f t="shared" si="0"/>
        <v>25.536034773692801</v>
      </c>
      <c r="I52" s="14">
        <f t="shared" si="1"/>
        <v>255.36034773692799</v>
      </c>
      <c r="J52" s="21" t="str">
        <f>IF(G52&gt;=H52,"JA","NEI")</f>
        <v>JA</v>
      </c>
      <c r="K52" s="21">
        <f t="shared" si="2"/>
        <v>1200</v>
      </c>
      <c r="L52" s="19">
        <f t="shared" si="6"/>
        <v>4381.9835671656847</v>
      </c>
      <c r="M52" s="19">
        <f t="shared" si="7"/>
        <v>8763.9671343313694</v>
      </c>
      <c r="N52" s="19">
        <f t="shared" si="8"/>
        <v>58375.37549266174</v>
      </c>
      <c r="O52" s="19">
        <f t="shared" si="9"/>
        <v>32114.117331396064</v>
      </c>
      <c r="P52" s="19">
        <f t="shared" si="10"/>
        <v>8763.9671343313694</v>
      </c>
      <c r="Q52" s="19">
        <f t="shared" si="11"/>
        <v>7078.5888392676434</v>
      </c>
      <c r="R52" s="19">
        <f t="shared" si="12"/>
        <v>11797.648065446074</v>
      </c>
      <c r="S52" s="53">
        <f t="shared" si="13"/>
        <v>175156.76971971366</v>
      </c>
      <c r="T52" s="22">
        <f t="shared" si="4"/>
        <v>306432.41728431359</v>
      </c>
      <c r="U52" s="22">
        <f t="shared" si="5"/>
        <v>306432.41728431359</v>
      </c>
      <c r="V52" s="27"/>
      <c r="W52" s="23"/>
      <c r="X52" s="23"/>
      <c r="Y52" s="24"/>
      <c r="AB52" s="23"/>
      <c r="AC52" s="23"/>
    </row>
    <row r="53" spans="1:29" customFormat="1" x14ac:dyDescent="0.25">
      <c r="A53" s="17">
        <v>18</v>
      </c>
      <c r="B53" s="2">
        <v>1804</v>
      </c>
      <c r="C53" s="8" t="s">
        <v>64</v>
      </c>
      <c r="D53" s="8">
        <v>37.0439994701171</v>
      </c>
      <c r="E53" s="7">
        <v>18.805795968991699</v>
      </c>
      <c r="F53" s="8">
        <v>987.377655272791</v>
      </c>
      <c r="G53" s="7">
        <f t="shared" si="3"/>
        <v>55.849795439108803</v>
      </c>
      <c r="H53" s="7">
        <f t="shared" si="0"/>
        <v>98.737765527279109</v>
      </c>
      <c r="I53" s="8">
        <f t="shared" si="1"/>
        <v>558.497954391088</v>
      </c>
      <c r="J53" s="2" t="str">
        <f>IF(G53&gt;=H53,"JA","NEI")</f>
        <v>NEI</v>
      </c>
      <c r="K53" s="2">
        <f t="shared" si="2"/>
        <v>1200</v>
      </c>
      <c r="L53" s="9">
        <f t="shared" si="6"/>
        <v>9583.8248973510708</v>
      </c>
      <c r="M53" s="9">
        <f t="shared" si="7"/>
        <v>19167.649794702142</v>
      </c>
      <c r="N53" s="9">
        <f t="shared" si="8"/>
        <v>127672.63237380271</v>
      </c>
      <c r="O53" s="9">
        <f t="shared" si="9"/>
        <v>70236.702744223221</v>
      </c>
      <c r="P53" s="9">
        <f t="shared" si="10"/>
        <v>19167.649794702142</v>
      </c>
      <c r="Q53" s="9">
        <f t="shared" si="11"/>
        <v>15481.563295720958</v>
      </c>
      <c r="R53" s="9">
        <f t="shared" si="12"/>
        <v>25802.605492868264</v>
      </c>
      <c r="S53" s="54">
        <f t="shared" si="13"/>
        <v>383084.91687593504</v>
      </c>
      <c r="T53" s="9">
        <f t="shared" si="4"/>
        <v>670197.54526930558</v>
      </c>
      <c r="U53" s="9">
        <f t="shared" si="5"/>
        <v>670197.54526930558</v>
      </c>
      <c r="V53" s="27"/>
      <c r="W53" s="23"/>
      <c r="X53" s="23"/>
      <c r="Y53" s="24"/>
      <c r="AB53" s="23"/>
      <c r="AC53" s="23"/>
    </row>
    <row r="54" spans="1:29" customFormat="1" x14ac:dyDescent="0.25">
      <c r="A54" s="13">
        <v>18</v>
      </c>
      <c r="B54" s="1">
        <v>1806</v>
      </c>
      <c r="C54" s="6" t="s">
        <v>65</v>
      </c>
      <c r="D54" s="6">
        <v>24.9491672723737</v>
      </c>
      <c r="E54" s="5">
        <v>13.9794541321126</v>
      </c>
      <c r="F54" s="6">
        <v>1352.62665788394</v>
      </c>
      <c r="G54" s="5">
        <f t="shared" si="3"/>
        <v>38.9286214044863</v>
      </c>
      <c r="H54" s="5">
        <f t="shared" si="0"/>
        <v>135.262665788394</v>
      </c>
      <c r="I54" s="6">
        <f t="shared" si="1"/>
        <v>389.28621404486302</v>
      </c>
      <c r="J54" s="1" t="str">
        <f>IF(G54&gt;=H54,"JA","NEI")</f>
        <v>NEI</v>
      </c>
      <c r="K54" s="1">
        <f t="shared" si="2"/>
        <v>1200</v>
      </c>
      <c r="L54" s="4">
        <f t="shared" si="6"/>
        <v>6680.1514330098489</v>
      </c>
      <c r="M54" s="4">
        <f t="shared" si="7"/>
        <v>13360.302866019698</v>
      </c>
      <c r="N54" s="4">
        <f t="shared" si="8"/>
        <v>88990.828530655679</v>
      </c>
      <c r="O54" s="4">
        <f t="shared" si="9"/>
        <v>48956.634278281977</v>
      </c>
      <c r="P54" s="4">
        <f t="shared" si="10"/>
        <v>13360.302866019698</v>
      </c>
      <c r="Q54" s="4">
        <f t="shared" si="11"/>
        <v>10791.013853323602</v>
      </c>
      <c r="R54" s="4">
        <f t="shared" si="12"/>
        <v>17985.023088872669</v>
      </c>
      <c r="S54" s="55">
        <f t="shared" si="13"/>
        <v>267019.19993765245</v>
      </c>
      <c r="T54" s="4">
        <f t="shared" si="4"/>
        <v>467143.45685383561</v>
      </c>
      <c r="U54" s="4">
        <f t="shared" si="5"/>
        <v>467143.45685383561</v>
      </c>
      <c r="V54" s="27"/>
      <c r="W54" s="23"/>
      <c r="X54" s="23"/>
      <c r="Y54" s="24"/>
      <c r="AB54" s="23"/>
      <c r="AC54" s="23"/>
    </row>
    <row r="55" spans="1:29" customFormat="1" x14ac:dyDescent="0.25">
      <c r="A55" s="13">
        <v>18</v>
      </c>
      <c r="B55" s="1">
        <v>1811</v>
      </c>
      <c r="C55" s="6" t="s">
        <v>66</v>
      </c>
      <c r="D55" s="6">
        <v>13.889454638862601</v>
      </c>
      <c r="E55" s="5">
        <v>2.0999437281079398</v>
      </c>
      <c r="F55" s="6">
        <v>594.39579785740193</v>
      </c>
      <c r="G55" s="5">
        <f t="shared" si="3"/>
        <v>15.989398366970541</v>
      </c>
      <c r="H55" s="5">
        <f t="shared" si="0"/>
        <v>59.439579785740193</v>
      </c>
      <c r="I55" s="6">
        <f t="shared" si="1"/>
        <v>159.89398366970539</v>
      </c>
      <c r="J55" s="1" t="str">
        <f>IF(G55&gt;=H55,"JA","NEI")</f>
        <v>NEI</v>
      </c>
      <c r="K55" s="1">
        <f t="shared" si="2"/>
        <v>1490</v>
      </c>
      <c r="L55" s="4">
        <f t="shared" si="6"/>
        <v>3406.8611100504127</v>
      </c>
      <c r="M55" s="4">
        <f t="shared" si="7"/>
        <v>6813.7222201008253</v>
      </c>
      <c r="N55" s="4">
        <f t="shared" si="8"/>
        <v>45385.107794727526</v>
      </c>
      <c r="O55" s="4">
        <f t="shared" si="9"/>
        <v>24967.765337991837</v>
      </c>
      <c r="P55" s="4">
        <f t="shared" si="10"/>
        <v>6813.7222201008253</v>
      </c>
      <c r="Q55" s="4">
        <f t="shared" si="11"/>
        <v>5503.3910239275892</v>
      </c>
      <c r="R55" s="4">
        <f t="shared" si="12"/>
        <v>9172.318373212649</v>
      </c>
      <c r="S55" s="55">
        <f t="shared" si="13"/>
        <v>136179.14758774935</v>
      </c>
      <c r="T55" s="4">
        <f t="shared" si="4"/>
        <v>238242.03566786103</v>
      </c>
      <c r="U55" s="4">
        <f t="shared" si="5"/>
        <v>238242.03566786103</v>
      </c>
      <c r="V55" s="27"/>
      <c r="W55" s="23"/>
      <c r="X55" s="23"/>
      <c r="Y55" s="24"/>
      <c r="AB55" s="23"/>
      <c r="AC55" s="23"/>
    </row>
    <row r="56" spans="1:29" customFormat="1" x14ac:dyDescent="0.25">
      <c r="A56" s="13">
        <v>18</v>
      </c>
      <c r="B56" s="1">
        <v>1812</v>
      </c>
      <c r="C56" s="6" t="s">
        <v>67</v>
      </c>
      <c r="D56" s="6">
        <v>31.7267761868092</v>
      </c>
      <c r="E56" s="5">
        <v>2.4552453757465798</v>
      </c>
      <c r="F56" s="6">
        <v>191.12890676588802</v>
      </c>
      <c r="G56" s="5">
        <f t="shared" si="3"/>
        <v>34.182021562555782</v>
      </c>
      <c r="H56" s="5">
        <f t="shared" si="0"/>
        <v>19.112890676588801</v>
      </c>
      <c r="I56" s="6">
        <f t="shared" si="1"/>
        <v>191.12890676588802</v>
      </c>
      <c r="J56" s="1" t="str">
        <f>IF(G56&gt;=H56,"JA","NEI")</f>
        <v>JA</v>
      </c>
      <c r="K56" s="1">
        <f t="shared" si="2"/>
        <v>1490</v>
      </c>
      <c r="L56" s="4">
        <f t="shared" si="6"/>
        <v>3432</v>
      </c>
      <c r="M56" s="4">
        <f t="shared" si="7"/>
        <v>6864</v>
      </c>
      <c r="N56" s="4">
        <f t="shared" si="8"/>
        <v>45720</v>
      </c>
      <c r="O56" s="4">
        <f t="shared" si="9"/>
        <v>25152</v>
      </c>
      <c r="P56" s="4">
        <f t="shared" si="10"/>
        <v>6864</v>
      </c>
      <c r="Q56" s="4">
        <f t="shared" si="11"/>
        <v>5544</v>
      </c>
      <c r="R56" s="4">
        <f t="shared" si="12"/>
        <v>9240</v>
      </c>
      <c r="S56" s="55">
        <f t="shared" si="13"/>
        <v>137184</v>
      </c>
      <c r="T56" s="4">
        <f t="shared" si="4"/>
        <v>284782.07108117314</v>
      </c>
      <c r="U56" s="4">
        <f t="shared" si="5"/>
        <v>240000</v>
      </c>
      <c r="V56" s="27"/>
      <c r="W56" s="23"/>
      <c r="X56" s="23"/>
      <c r="Y56" s="24"/>
      <c r="AB56" s="23"/>
      <c r="AC56" s="23"/>
    </row>
    <row r="57" spans="1:29" customFormat="1" x14ac:dyDescent="0.25">
      <c r="A57" s="13">
        <v>18</v>
      </c>
      <c r="B57" s="1">
        <v>1813</v>
      </c>
      <c r="C57" s="6" t="s">
        <v>68</v>
      </c>
      <c r="D57" s="6">
        <v>35.925713869533396</v>
      </c>
      <c r="E57" s="5">
        <v>5.9066230164210394</v>
      </c>
      <c r="F57" s="6">
        <v>595.49631560999092</v>
      </c>
      <c r="G57" s="5">
        <f t="shared" si="3"/>
        <v>41.832336885954433</v>
      </c>
      <c r="H57" s="5">
        <f t="shared" si="0"/>
        <v>59.549631560999096</v>
      </c>
      <c r="I57" s="6">
        <f t="shared" si="1"/>
        <v>418.3233688595443</v>
      </c>
      <c r="J57" s="1" t="str">
        <f>IF(G57&gt;=H57,"JA","NEI")</f>
        <v>NEI</v>
      </c>
      <c r="K57" s="1">
        <f t="shared" si="2"/>
        <v>1200</v>
      </c>
      <c r="L57" s="4">
        <f t="shared" si="6"/>
        <v>7178.42900962978</v>
      </c>
      <c r="M57" s="4">
        <f t="shared" si="7"/>
        <v>14356.85801925956</v>
      </c>
      <c r="N57" s="4">
        <f t="shared" si="8"/>
        <v>95628.722121291823</v>
      </c>
      <c r="O57" s="4">
        <f t="shared" si="9"/>
        <v>52608.346867776294</v>
      </c>
      <c r="P57" s="4">
        <f t="shared" si="10"/>
        <v>14356.85801925956</v>
      </c>
      <c r="Q57" s="4">
        <f t="shared" si="11"/>
        <v>11595.923784786566</v>
      </c>
      <c r="R57" s="4">
        <f t="shared" si="12"/>
        <v>19326.539641310945</v>
      </c>
      <c r="S57" s="55">
        <f t="shared" si="13"/>
        <v>286936.36516813864</v>
      </c>
      <c r="T57" s="4">
        <f t="shared" si="4"/>
        <v>501988.04263145314</v>
      </c>
      <c r="U57" s="4">
        <f t="shared" si="5"/>
        <v>501988.04263145314</v>
      </c>
      <c r="V57" s="27"/>
      <c r="W57" s="23"/>
      <c r="X57" s="23"/>
      <c r="Y57" s="24"/>
      <c r="AB57" s="23"/>
      <c r="AC57" s="23"/>
    </row>
    <row r="58" spans="1:29" customFormat="1" x14ac:dyDescent="0.25">
      <c r="A58" s="13">
        <v>18</v>
      </c>
      <c r="B58" s="1">
        <v>1815</v>
      </c>
      <c r="C58" s="6" t="s">
        <v>69</v>
      </c>
      <c r="D58" s="6">
        <v>18.0871299535332</v>
      </c>
      <c r="E58" s="5">
        <v>1.72721973355126</v>
      </c>
      <c r="F58" s="6">
        <v>163.359467286956</v>
      </c>
      <c r="G58" s="5">
        <f t="shared" si="3"/>
        <v>19.814349687084459</v>
      </c>
      <c r="H58" s="5">
        <f t="shared" si="0"/>
        <v>16.3359467286956</v>
      </c>
      <c r="I58" s="6">
        <f t="shared" si="1"/>
        <v>163.359467286956</v>
      </c>
      <c r="J58" s="1" t="str">
        <f>IF(G58&gt;=H58,"JA","NEI")</f>
        <v>JA</v>
      </c>
      <c r="K58" s="1">
        <f t="shared" si="2"/>
        <v>1490</v>
      </c>
      <c r="L58" s="4">
        <f t="shared" si="6"/>
        <v>3432</v>
      </c>
      <c r="M58" s="4">
        <f t="shared" si="7"/>
        <v>6864</v>
      </c>
      <c r="N58" s="4">
        <f t="shared" si="8"/>
        <v>45720</v>
      </c>
      <c r="O58" s="4">
        <f t="shared" si="9"/>
        <v>25152</v>
      </c>
      <c r="P58" s="4">
        <f t="shared" si="10"/>
        <v>6864</v>
      </c>
      <c r="Q58" s="4">
        <f t="shared" si="11"/>
        <v>5544</v>
      </c>
      <c r="R58" s="4">
        <f t="shared" si="12"/>
        <v>9240</v>
      </c>
      <c r="S58" s="55">
        <f t="shared" si="13"/>
        <v>137184</v>
      </c>
      <c r="T58" s="4">
        <f t="shared" si="4"/>
        <v>243405.60625756445</v>
      </c>
      <c r="U58" s="4">
        <f t="shared" si="5"/>
        <v>240000</v>
      </c>
      <c r="V58" s="27"/>
      <c r="W58" s="23"/>
      <c r="X58" s="23"/>
      <c r="Y58" s="24"/>
      <c r="AB58" s="23"/>
      <c r="AC58" s="23"/>
    </row>
    <row r="59" spans="1:29" customFormat="1" x14ac:dyDescent="0.25">
      <c r="A59" s="13">
        <v>18</v>
      </c>
      <c r="B59" s="1">
        <v>1816</v>
      </c>
      <c r="C59" s="6" t="s">
        <v>70</v>
      </c>
      <c r="D59" s="6">
        <v>9.2161890352948994</v>
      </c>
      <c r="E59" s="5">
        <v>0.76025291408524609</v>
      </c>
      <c r="F59" s="6">
        <v>104.86062110204</v>
      </c>
      <c r="G59" s="5">
        <f t="shared" si="3"/>
        <v>9.9764419493801455</v>
      </c>
      <c r="H59" s="5">
        <f t="shared" si="0"/>
        <v>10.486062110204001</v>
      </c>
      <c r="I59" s="6">
        <f t="shared" si="1"/>
        <v>99.764419493801455</v>
      </c>
      <c r="J59" s="1" t="str">
        <f>IF(G59&gt;=H59,"JA","NEI")</f>
        <v>NEI</v>
      </c>
      <c r="K59" s="1">
        <f t="shared" si="2"/>
        <v>1490</v>
      </c>
      <c r="L59" s="4">
        <f t="shared" si="6"/>
        <v>2125.6804861544274</v>
      </c>
      <c r="M59" s="4">
        <f t="shared" si="7"/>
        <v>4251.3609723088548</v>
      </c>
      <c r="N59" s="4">
        <f t="shared" si="8"/>
        <v>28317.631651218071</v>
      </c>
      <c r="O59" s="4">
        <f t="shared" si="9"/>
        <v>15578.413632796084</v>
      </c>
      <c r="P59" s="4">
        <f t="shared" si="10"/>
        <v>4251.3609723088548</v>
      </c>
      <c r="Q59" s="4">
        <f t="shared" si="11"/>
        <v>3433.7915545571518</v>
      </c>
      <c r="R59" s="4">
        <f t="shared" si="12"/>
        <v>5722.9859242619204</v>
      </c>
      <c r="S59" s="55">
        <f t="shared" si="13"/>
        <v>84967.759852158793</v>
      </c>
      <c r="T59" s="4">
        <f t="shared" si="4"/>
        <v>148648.98504576416</v>
      </c>
      <c r="U59" s="4">
        <f t="shared" si="5"/>
        <v>148648.98504576416</v>
      </c>
      <c r="V59" s="27"/>
      <c r="W59" s="23"/>
      <c r="X59" s="23"/>
      <c r="Y59" s="24"/>
      <c r="AB59" s="23"/>
      <c r="AC59" s="23"/>
    </row>
    <row r="60" spans="1:29" customFormat="1" x14ac:dyDescent="0.25">
      <c r="A60" s="13">
        <v>18</v>
      </c>
      <c r="B60" s="1">
        <v>1818</v>
      </c>
      <c r="C60" s="6" t="s">
        <v>71</v>
      </c>
      <c r="D60" s="6">
        <v>11.955717618698399</v>
      </c>
      <c r="E60" s="5">
        <v>2.0993883473274697</v>
      </c>
      <c r="F60" s="6">
        <v>50.050155841066797</v>
      </c>
      <c r="G60" s="5">
        <f t="shared" si="3"/>
        <v>14.055105966025868</v>
      </c>
      <c r="H60" s="5">
        <f t="shared" si="0"/>
        <v>5.0050155841066797</v>
      </c>
      <c r="I60" s="6">
        <f t="shared" si="1"/>
        <v>50.050155841066797</v>
      </c>
      <c r="J60" s="1" t="str">
        <f>IF(G60&gt;=H60,"JA","NEI")</f>
        <v>JA</v>
      </c>
      <c r="K60" s="1">
        <f t="shared" si="2"/>
        <v>1490</v>
      </c>
      <c r="L60" s="4">
        <f t="shared" si="6"/>
        <v>1066.4186705056104</v>
      </c>
      <c r="M60" s="4">
        <f t="shared" si="7"/>
        <v>2132.8373410112208</v>
      </c>
      <c r="N60" s="4">
        <f t="shared" si="8"/>
        <v>14206.486484707606</v>
      </c>
      <c r="O60" s="4">
        <f t="shared" si="9"/>
        <v>7815.4319348942636</v>
      </c>
      <c r="P60" s="4">
        <f t="shared" si="10"/>
        <v>2132.8373410112208</v>
      </c>
      <c r="Q60" s="4">
        <f t="shared" si="11"/>
        <v>1722.6763138936781</v>
      </c>
      <c r="R60" s="4">
        <f t="shared" si="12"/>
        <v>2871.1271898227969</v>
      </c>
      <c r="S60" s="55">
        <f t="shared" si="13"/>
        <v>42626.916927343133</v>
      </c>
      <c r="T60" s="4">
        <f t="shared" si="4"/>
        <v>74574.732203189531</v>
      </c>
      <c r="U60" s="4">
        <f t="shared" si="5"/>
        <v>74574.732203189531</v>
      </c>
      <c r="V60" s="27"/>
      <c r="W60" s="23"/>
      <c r="X60" s="23"/>
      <c r="Y60" s="24"/>
      <c r="AB60" s="23"/>
      <c r="AC60" s="23"/>
    </row>
    <row r="61" spans="1:29" customFormat="1" x14ac:dyDescent="0.25">
      <c r="A61" s="13">
        <v>18</v>
      </c>
      <c r="B61" s="1">
        <v>1820</v>
      </c>
      <c r="C61" s="6" t="s">
        <v>72</v>
      </c>
      <c r="D61" s="6">
        <v>30.155054369843299</v>
      </c>
      <c r="E61" s="5">
        <v>5.2794061961890701</v>
      </c>
      <c r="F61" s="6">
        <v>134.11049529593799</v>
      </c>
      <c r="G61" s="5">
        <f t="shared" si="3"/>
        <v>35.434460566032371</v>
      </c>
      <c r="H61" s="5">
        <f t="shared" si="0"/>
        <v>13.4110495295938</v>
      </c>
      <c r="I61" s="6">
        <f t="shared" si="1"/>
        <v>134.11049529593799</v>
      </c>
      <c r="J61" s="1" t="str">
        <f>IF(G61&gt;=H61,"JA","NEI")</f>
        <v>JA</v>
      </c>
      <c r="K61" s="1">
        <f t="shared" si="2"/>
        <v>1490</v>
      </c>
      <c r="L61" s="4">
        <f t="shared" si="6"/>
        <v>2857.492323270551</v>
      </c>
      <c r="M61" s="4">
        <f t="shared" si="7"/>
        <v>5714.9846465411019</v>
      </c>
      <c r="N61" s="4">
        <f t="shared" si="8"/>
        <v>38066.593537275519</v>
      </c>
      <c r="O61" s="4">
        <f t="shared" si="9"/>
        <v>20941.622061451311</v>
      </c>
      <c r="P61" s="4">
        <f t="shared" si="10"/>
        <v>5714.9846465411019</v>
      </c>
      <c r="Q61" s="4">
        <f t="shared" si="11"/>
        <v>4615.9491375908892</v>
      </c>
      <c r="R61" s="4">
        <f t="shared" si="12"/>
        <v>7693.2485626514826</v>
      </c>
      <c r="S61" s="55">
        <f t="shared" si="13"/>
        <v>114219.76307562565</v>
      </c>
      <c r="T61" s="4">
        <f t="shared" si="4"/>
        <v>199824.63799094761</v>
      </c>
      <c r="U61" s="4">
        <f t="shared" si="5"/>
        <v>199824.63799094761</v>
      </c>
      <c r="V61" s="27"/>
      <c r="W61" s="23"/>
      <c r="X61" s="23"/>
      <c r="Y61" s="24"/>
      <c r="AB61" s="23"/>
      <c r="AC61" s="23"/>
    </row>
    <row r="62" spans="1:29" customFormat="1" x14ac:dyDescent="0.25">
      <c r="A62" s="13">
        <v>18</v>
      </c>
      <c r="B62" s="1">
        <v>1822</v>
      </c>
      <c r="C62" s="6" t="s">
        <v>73</v>
      </c>
      <c r="D62" s="6">
        <v>24.3704504557682</v>
      </c>
      <c r="E62" s="5">
        <v>3.1080609706017701</v>
      </c>
      <c r="F62" s="6">
        <v>211.41529099081401</v>
      </c>
      <c r="G62" s="5">
        <f t="shared" si="3"/>
        <v>27.47851142636997</v>
      </c>
      <c r="H62" s="5">
        <f t="shared" si="0"/>
        <v>21.141529099081403</v>
      </c>
      <c r="I62" s="6">
        <f t="shared" si="1"/>
        <v>211.41529099081401</v>
      </c>
      <c r="J62" s="1" t="str">
        <f>IF(G62&gt;=H62,"JA","NEI")</f>
        <v>JA</v>
      </c>
      <c r="K62" s="1">
        <f t="shared" si="2"/>
        <v>1200</v>
      </c>
      <c r="L62" s="4">
        <f t="shared" si="6"/>
        <v>3627.8863934023684</v>
      </c>
      <c r="M62" s="4">
        <f t="shared" si="7"/>
        <v>7255.7727868047368</v>
      </c>
      <c r="N62" s="4">
        <f t="shared" si="8"/>
        <v>48329.535520500081</v>
      </c>
      <c r="O62" s="4">
        <f t="shared" si="9"/>
        <v>26587.586995004771</v>
      </c>
      <c r="P62" s="4">
        <f t="shared" si="10"/>
        <v>7255.7727868047368</v>
      </c>
      <c r="Q62" s="4">
        <f t="shared" si="11"/>
        <v>5860.4318662653641</v>
      </c>
      <c r="R62" s="4">
        <f t="shared" si="12"/>
        <v>9767.3864437756074</v>
      </c>
      <c r="S62" s="55">
        <f t="shared" si="13"/>
        <v>145013.97639641914</v>
      </c>
      <c r="T62" s="4">
        <f t="shared" si="4"/>
        <v>253698.3491889768</v>
      </c>
      <c r="U62" s="4">
        <f t="shared" si="5"/>
        <v>253698.3491889768</v>
      </c>
      <c r="V62" s="27"/>
      <c r="W62" s="23"/>
      <c r="X62" s="23"/>
      <c r="Y62" s="24"/>
      <c r="AB62" s="23"/>
      <c r="AC62" s="23"/>
    </row>
    <row r="63" spans="1:29" customFormat="1" x14ac:dyDescent="0.25">
      <c r="A63" s="13">
        <v>18</v>
      </c>
      <c r="B63" s="1">
        <v>1824</v>
      </c>
      <c r="C63" s="6" t="s">
        <v>74</v>
      </c>
      <c r="D63" s="6">
        <v>34.696197046323299</v>
      </c>
      <c r="E63" s="5">
        <v>9.3710990382032389</v>
      </c>
      <c r="F63" s="6">
        <v>915.6785172181211</v>
      </c>
      <c r="G63" s="5">
        <f t="shared" si="3"/>
        <v>44.067296084526539</v>
      </c>
      <c r="H63" s="5">
        <f t="shared" si="0"/>
        <v>91.567851721812119</v>
      </c>
      <c r="I63" s="6">
        <f t="shared" si="1"/>
        <v>440.67296084526538</v>
      </c>
      <c r="J63" s="1" t="str">
        <f>IF(G63&gt;=H63,"JA","NEI")</f>
        <v>NEI</v>
      </c>
      <c r="K63" s="1">
        <f t="shared" si="2"/>
        <v>1200</v>
      </c>
      <c r="L63" s="4">
        <f t="shared" si="6"/>
        <v>7561.9480081047541</v>
      </c>
      <c r="M63" s="4">
        <f t="shared" si="7"/>
        <v>15123.896016209508</v>
      </c>
      <c r="N63" s="4">
        <f t="shared" si="8"/>
        <v>100737.83884922767</v>
      </c>
      <c r="O63" s="4">
        <f t="shared" si="9"/>
        <v>55419.031555900576</v>
      </c>
      <c r="P63" s="4">
        <f t="shared" si="10"/>
        <v>15123.896016209508</v>
      </c>
      <c r="Q63" s="4">
        <f t="shared" si="11"/>
        <v>12215.454474630757</v>
      </c>
      <c r="R63" s="4">
        <f t="shared" si="12"/>
        <v>20359.090791051261</v>
      </c>
      <c r="S63" s="55">
        <f t="shared" si="13"/>
        <v>302266.39730298443</v>
      </c>
      <c r="T63" s="4">
        <f t="shared" si="4"/>
        <v>528807.55301431846</v>
      </c>
      <c r="U63" s="4">
        <f t="shared" si="5"/>
        <v>528807.55301431846</v>
      </c>
      <c r="V63" s="27"/>
      <c r="W63" s="23"/>
      <c r="X63" s="23"/>
      <c r="Y63" s="24"/>
      <c r="AB63" s="23"/>
      <c r="AC63" s="23"/>
    </row>
    <row r="64" spans="1:29" customFormat="1" x14ac:dyDescent="0.25">
      <c r="A64" s="13">
        <v>18</v>
      </c>
      <c r="B64" s="1">
        <v>1825</v>
      </c>
      <c r="C64" s="6" t="s">
        <v>75</v>
      </c>
      <c r="D64" s="6">
        <v>9.9188163072034001</v>
      </c>
      <c r="E64" s="5">
        <v>1.79546905350998</v>
      </c>
      <c r="F64" s="6">
        <v>806.79385775931701</v>
      </c>
      <c r="G64" s="5">
        <f t="shared" si="3"/>
        <v>11.714285360713379</v>
      </c>
      <c r="H64" s="5">
        <f t="shared" si="0"/>
        <v>80.679385775931706</v>
      </c>
      <c r="I64" s="6">
        <f t="shared" si="1"/>
        <v>117.14285360713379</v>
      </c>
      <c r="J64" s="1" t="str">
        <f>IF(G64&gt;=H64,"JA","NEI")</f>
        <v>NEI</v>
      </c>
      <c r="K64" s="1">
        <f t="shared" si="2"/>
        <v>1490</v>
      </c>
      <c r="L64" s="4">
        <f t="shared" si="6"/>
        <v>2495.9627818071999</v>
      </c>
      <c r="M64" s="4">
        <f t="shared" si="7"/>
        <v>4991.9255636143998</v>
      </c>
      <c r="N64" s="4">
        <f t="shared" si="8"/>
        <v>33250.41328211689</v>
      </c>
      <c r="O64" s="4">
        <f t="shared" si="9"/>
        <v>18292.090876461156</v>
      </c>
      <c r="P64" s="4">
        <f t="shared" si="10"/>
        <v>4991.9255636143998</v>
      </c>
      <c r="Q64" s="4">
        <f t="shared" si="11"/>
        <v>4031.9398783039378</v>
      </c>
      <c r="R64" s="4">
        <f t="shared" si="12"/>
        <v>6719.8997971732297</v>
      </c>
      <c r="S64" s="55">
        <f t="shared" si="13"/>
        <v>99768.694131538141</v>
      </c>
      <c r="T64" s="4">
        <f t="shared" si="4"/>
        <v>174542.85187462936</v>
      </c>
      <c r="U64" s="4">
        <f t="shared" si="5"/>
        <v>174542.85187462936</v>
      </c>
      <c r="V64" s="27"/>
      <c r="W64" s="23"/>
      <c r="X64" s="23"/>
      <c r="Y64" s="24"/>
      <c r="AB64" s="23"/>
      <c r="AC64" s="23"/>
    </row>
    <row r="65" spans="1:29" customFormat="1" x14ac:dyDescent="0.25">
      <c r="A65" s="13">
        <v>18</v>
      </c>
      <c r="B65" s="1">
        <v>1826</v>
      </c>
      <c r="C65" s="6" t="s">
        <v>76</v>
      </c>
      <c r="D65" s="6">
        <v>22.294807079656501</v>
      </c>
      <c r="E65" s="5">
        <v>1.8868615856225299</v>
      </c>
      <c r="F65" s="6">
        <v>1103.9681041562701</v>
      </c>
      <c r="G65" s="5">
        <f t="shared" si="3"/>
        <v>24.18166866527903</v>
      </c>
      <c r="H65" s="5">
        <f t="shared" si="0"/>
        <v>110.39681041562702</v>
      </c>
      <c r="I65" s="6">
        <f t="shared" si="1"/>
        <v>241.81668665279031</v>
      </c>
      <c r="J65" s="1" t="str">
        <f>IF(G65&gt;=H65,"JA","NEI")</f>
        <v>NEI</v>
      </c>
      <c r="K65" s="1">
        <f t="shared" si="2"/>
        <v>1200</v>
      </c>
      <c r="L65" s="4">
        <f t="shared" si="6"/>
        <v>4149.5743429618824</v>
      </c>
      <c r="M65" s="4">
        <f t="shared" si="7"/>
        <v>8299.1486859237648</v>
      </c>
      <c r="N65" s="4">
        <f t="shared" si="8"/>
        <v>55279.294568827871</v>
      </c>
      <c r="O65" s="4">
        <f t="shared" si="9"/>
        <v>30410.866513454912</v>
      </c>
      <c r="P65" s="4">
        <f t="shared" si="10"/>
        <v>8299.1486859237648</v>
      </c>
      <c r="Q65" s="4">
        <f t="shared" si="11"/>
        <v>6703.1585540153474</v>
      </c>
      <c r="R65" s="4">
        <f t="shared" si="12"/>
        <v>11171.930923358914</v>
      </c>
      <c r="S65" s="55">
        <f t="shared" si="13"/>
        <v>165866.90170888195</v>
      </c>
      <c r="T65" s="4">
        <f t="shared" si="4"/>
        <v>290180.02398334839</v>
      </c>
      <c r="U65" s="4">
        <f t="shared" si="5"/>
        <v>290180.02398334839</v>
      </c>
      <c r="V65" s="27"/>
      <c r="W65" s="23"/>
      <c r="X65" s="23"/>
      <c r="Y65" s="24"/>
      <c r="AB65" s="23"/>
      <c r="AC65" s="23"/>
    </row>
    <row r="66" spans="1:29" customFormat="1" x14ac:dyDescent="0.25">
      <c r="A66" s="13">
        <v>18</v>
      </c>
      <c r="B66" s="1">
        <v>1827</v>
      </c>
      <c r="C66" s="6" t="s">
        <v>77</v>
      </c>
      <c r="D66" s="6">
        <v>21.3238266746032</v>
      </c>
      <c r="E66" s="5">
        <v>2.1336480917652798</v>
      </c>
      <c r="F66" s="6">
        <v>192.43884344356502</v>
      </c>
      <c r="G66" s="5">
        <f t="shared" si="3"/>
        <v>23.457474766368481</v>
      </c>
      <c r="H66" s="5">
        <f t="shared" si="0"/>
        <v>19.243884344356502</v>
      </c>
      <c r="I66" s="6">
        <f t="shared" si="1"/>
        <v>192.43884344356502</v>
      </c>
      <c r="J66" s="1" t="str">
        <f>IF(G66&gt;=H66,"JA","NEI")</f>
        <v>JA</v>
      </c>
      <c r="K66" s="1">
        <f t="shared" ref="K66:K129" si="18">IF(I66&gt;200,1200,1490)</f>
        <v>1490</v>
      </c>
      <c r="L66" s="4">
        <f t="shared" si="6"/>
        <v>3432</v>
      </c>
      <c r="M66" s="4">
        <f t="shared" si="7"/>
        <v>6864</v>
      </c>
      <c r="N66" s="4">
        <f t="shared" si="8"/>
        <v>45720</v>
      </c>
      <c r="O66" s="4">
        <f t="shared" si="9"/>
        <v>25152</v>
      </c>
      <c r="P66" s="4">
        <f t="shared" si="10"/>
        <v>6864</v>
      </c>
      <c r="Q66" s="4">
        <f t="shared" si="11"/>
        <v>5544</v>
      </c>
      <c r="R66" s="4">
        <f t="shared" si="12"/>
        <v>9240</v>
      </c>
      <c r="S66" s="55">
        <f t="shared" si="13"/>
        <v>137184</v>
      </c>
      <c r="T66" s="4">
        <f t="shared" si="4"/>
        <v>286733.8767309119</v>
      </c>
      <c r="U66" s="4">
        <f t="shared" si="5"/>
        <v>240000</v>
      </c>
      <c r="V66" s="27"/>
      <c r="W66" s="23"/>
      <c r="X66" s="23"/>
      <c r="Y66" s="24"/>
      <c r="AB66" s="23"/>
      <c r="AC66" s="23"/>
    </row>
    <row r="67" spans="1:29" customFormat="1" x14ac:dyDescent="0.25">
      <c r="A67" s="13">
        <v>18</v>
      </c>
      <c r="B67" s="1">
        <v>1828</v>
      </c>
      <c r="C67" s="6" t="s">
        <v>78</v>
      </c>
      <c r="D67" s="6">
        <v>16.0204574289608</v>
      </c>
      <c r="E67" s="5">
        <v>1.9725177479335301</v>
      </c>
      <c r="F67" s="6">
        <v>122.136045625658</v>
      </c>
      <c r="G67" s="5">
        <f t="shared" si="3"/>
        <v>17.99297517689433</v>
      </c>
      <c r="H67" s="5">
        <f t="shared" ref="H67:H125" si="19">F67*0.1</f>
        <v>12.2136045625658</v>
      </c>
      <c r="I67" s="6">
        <f t="shared" ref="I67:I125" si="20">IF(G67&gt;=H67,F67,G67*10)</f>
        <v>122.136045625658</v>
      </c>
      <c r="J67" s="1" t="str">
        <f>IF(G67&gt;=H67,"JA","NEI")</f>
        <v>JA</v>
      </c>
      <c r="K67" s="1">
        <f t="shared" si="18"/>
        <v>1490</v>
      </c>
      <c r="L67" s="4">
        <f t="shared" si="6"/>
        <v>2602.3527241458951</v>
      </c>
      <c r="M67" s="4">
        <f t="shared" si="7"/>
        <v>5204.7054482917902</v>
      </c>
      <c r="N67" s="4">
        <f t="shared" si="8"/>
        <v>34667.705870614896</v>
      </c>
      <c r="O67" s="4">
        <f t="shared" si="9"/>
        <v>19071.787796537748</v>
      </c>
      <c r="P67" s="4">
        <f t="shared" si="10"/>
        <v>5204.7054482917902</v>
      </c>
      <c r="Q67" s="4">
        <f t="shared" si="11"/>
        <v>4203.8005543895224</v>
      </c>
      <c r="R67" s="4">
        <f t="shared" si="12"/>
        <v>7006.3342573158707</v>
      </c>
      <c r="S67" s="55">
        <f t="shared" si="13"/>
        <v>104021.3158826429</v>
      </c>
      <c r="T67" s="4">
        <f t="shared" si="4"/>
        <v>181982.70798223041</v>
      </c>
      <c r="U67" s="4">
        <f t="shared" ref="U67:U130" si="21">IF(K67=1200,IF(K67*I67&gt;1354000,1354000,K67*I67),IF(K67*I67&gt;240000,240000,K67*I67))</f>
        <v>181982.70798223041</v>
      </c>
      <c r="V67" s="27"/>
      <c r="W67" s="23"/>
      <c r="X67" s="23"/>
      <c r="Y67" s="24"/>
      <c r="AB67" s="23"/>
      <c r="AC67" s="23"/>
    </row>
    <row r="68" spans="1:29" customFormat="1" x14ac:dyDescent="0.25">
      <c r="A68" s="13">
        <v>18</v>
      </c>
      <c r="B68" s="1">
        <v>1832</v>
      </c>
      <c r="C68" s="6" t="s">
        <v>79</v>
      </c>
      <c r="D68" s="6">
        <v>24.143655020059398</v>
      </c>
      <c r="E68" s="5">
        <v>4.6320522287688304</v>
      </c>
      <c r="F68" s="6">
        <v>491.21069825523199</v>
      </c>
      <c r="G68" s="5">
        <f t="shared" ref="G68:G126" si="22">(D68+E68)</f>
        <v>28.77570724882823</v>
      </c>
      <c r="H68" s="5">
        <f t="shared" si="19"/>
        <v>49.1210698255232</v>
      </c>
      <c r="I68" s="6">
        <f t="shared" si="20"/>
        <v>287.75707248828229</v>
      </c>
      <c r="J68" s="1" t="str">
        <f>IF(G68&gt;=H68,"JA","NEI")</f>
        <v>NEI</v>
      </c>
      <c r="K68" s="1">
        <f t="shared" si="18"/>
        <v>1200</v>
      </c>
      <c r="L68" s="4">
        <f t="shared" ref="L68:L131" si="23">U68*0.0143</f>
        <v>4937.9113638989238</v>
      </c>
      <c r="M68" s="4">
        <f t="shared" ref="M68:M131" si="24">U68*0.0286</f>
        <v>9875.8227277978476</v>
      </c>
      <c r="N68" s="4">
        <f t="shared" ref="N68:N131" si="25">U68*0.1905</f>
        <v>65781.266770821327</v>
      </c>
      <c r="O68" s="4">
        <f t="shared" ref="O68:O131" si="26">U68*0.1048</f>
        <v>36188.329436126383</v>
      </c>
      <c r="P68" s="4">
        <f t="shared" ref="P68:P131" si="27">U68*0.0286</f>
        <v>9875.8227277978476</v>
      </c>
      <c r="Q68" s="4">
        <f t="shared" ref="Q68:Q131" si="28">U68*0.0231</f>
        <v>7976.6260493751843</v>
      </c>
      <c r="R68" s="4">
        <f t="shared" ref="R68:R131" si="29">U68*0.0385</f>
        <v>13294.376748958641</v>
      </c>
      <c r="S68" s="55">
        <f t="shared" ref="S68:S131" si="30">U68*0.5716</f>
        <v>197378.33116116258</v>
      </c>
      <c r="T68" s="4">
        <f t="shared" ref="T68:T131" si="31">K68*I68</f>
        <v>345308.48698593874</v>
      </c>
      <c r="U68" s="4">
        <f t="shared" si="21"/>
        <v>345308.48698593874</v>
      </c>
      <c r="V68" s="27"/>
      <c r="W68" s="23"/>
      <c r="X68" s="23"/>
      <c r="Y68" s="24"/>
      <c r="AB68" s="23"/>
      <c r="AC68" s="23"/>
    </row>
    <row r="69" spans="1:29" customFormat="1" x14ac:dyDescent="0.25">
      <c r="A69" s="13">
        <v>18</v>
      </c>
      <c r="B69" s="1">
        <v>1833</v>
      </c>
      <c r="C69" s="6" t="s">
        <v>80</v>
      </c>
      <c r="D69" s="6">
        <v>33.028793769231498</v>
      </c>
      <c r="E69" s="5">
        <v>15.0933044573793</v>
      </c>
      <c r="F69" s="6">
        <v>1604.39882862748</v>
      </c>
      <c r="G69" s="5">
        <f t="shared" si="22"/>
        <v>48.122098226610802</v>
      </c>
      <c r="H69" s="5">
        <f t="shared" si="19"/>
        <v>160.43988286274802</v>
      </c>
      <c r="I69" s="6">
        <f t="shared" si="20"/>
        <v>481.22098226610802</v>
      </c>
      <c r="J69" s="1" t="str">
        <f>IF(G69&gt;=H69,"JA","NEI")</f>
        <v>NEI</v>
      </c>
      <c r="K69" s="1">
        <f t="shared" si="18"/>
        <v>1200</v>
      </c>
      <c r="L69" s="4">
        <f t="shared" si="23"/>
        <v>8257.7520556864147</v>
      </c>
      <c r="M69" s="4">
        <f t="shared" si="24"/>
        <v>16515.504111372829</v>
      </c>
      <c r="N69" s="4">
        <f t="shared" si="25"/>
        <v>110007.1165460323</v>
      </c>
      <c r="O69" s="4">
        <f t="shared" si="26"/>
        <v>60518.35072978575</v>
      </c>
      <c r="P69" s="4">
        <f t="shared" si="27"/>
        <v>16515.504111372829</v>
      </c>
      <c r="Q69" s="4">
        <f t="shared" si="28"/>
        <v>13339.445628416514</v>
      </c>
      <c r="R69" s="4">
        <f t="shared" si="29"/>
        <v>22232.409380694193</v>
      </c>
      <c r="S69" s="55">
        <f t="shared" si="30"/>
        <v>330079.09615596884</v>
      </c>
      <c r="T69" s="4">
        <f t="shared" si="31"/>
        <v>577465.17871932965</v>
      </c>
      <c r="U69" s="4">
        <f t="shared" si="21"/>
        <v>577465.17871932965</v>
      </c>
      <c r="V69" s="27"/>
      <c r="W69" s="23"/>
      <c r="X69" s="23"/>
      <c r="Y69" s="24"/>
      <c r="AB69" s="23"/>
      <c r="AC69" s="23"/>
    </row>
    <row r="70" spans="1:29" customFormat="1" x14ac:dyDescent="0.25">
      <c r="A70" s="13">
        <v>18</v>
      </c>
      <c r="B70" s="1">
        <v>1834</v>
      </c>
      <c r="C70" s="6" t="s">
        <v>81</v>
      </c>
      <c r="D70" s="6">
        <v>11.248453513097401</v>
      </c>
      <c r="E70" s="5">
        <v>2.3244037069525101</v>
      </c>
      <c r="F70" s="6">
        <v>199.99426279364698</v>
      </c>
      <c r="G70" s="5">
        <f t="shared" si="22"/>
        <v>13.572857220049912</v>
      </c>
      <c r="H70" s="5">
        <f t="shared" si="19"/>
        <v>19.999426279364698</v>
      </c>
      <c r="I70" s="6">
        <f t="shared" si="20"/>
        <v>135.72857220049912</v>
      </c>
      <c r="J70" s="1" t="str">
        <f>IF(G70&gt;=H70,"JA","NEI")</f>
        <v>NEI</v>
      </c>
      <c r="K70" s="1">
        <f t="shared" si="18"/>
        <v>1490</v>
      </c>
      <c r="L70" s="4">
        <f t="shared" si="23"/>
        <v>2891.9686878760349</v>
      </c>
      <c r="M70" s="4">
        <f t="shared" si="24"/>
        <v>5783.9373757520698</v>
      </c>
      <c r="N70" s="4">
        <f t="shared" si="25"/>
        <v>38525.876576250674</v>
      </c>
      <c r="O70" s="4">
        <f t="shared" si="26"/>
        <v>21194.28800625234</v>
      </c>
      <c r="P70" s="4">
        <f t="shared" si="27"/>
        <v>5783.9373757520698</v>
      </c>
      <c r="Q70" s="4">
        <f t="shared" si="28"/>
        <v>4671.6417265689788</v>
      </c>
      <c r="R70" s="4">
        <f t="shared" si="29"/>
        <v>7786.0695442816314</v>
      </c>
      <c r="S70" s="55">
        <f t="shared" si="30"/>
        <v>115597.85328600989</v>
      </c>
      <c r="T70" s="4">
        <f t="shared" si="31"/>
        <v>202235.57257874368</v>
      </c>
      <c r="U70" s="4">
        <f t="shared" si="21"/>
        <v>202235.57257874368</v>
      </c>
      <c r="V70" s="27"/>
      <c r="W70" s="23"/>
      <c r="X70" s="23"/>
      <c r="Y70" s="24"/>
      <c r="AB70" s="23"/>
      <c r="AC70" s="23"/>
    </row>
    <row r="71" spans="1:29" customFormat="1" x14ac:dyDescent="0.25">
      <c r="A71" s="13">
        <v>18</v>
      </c>
      <c r="B71" s="1">
        <v>1835</v>
      </c>
      <c r="C71" s="6" t="s">
        <v>82</v>
      </c>
      <c r="D71" s="6">
        <v>0.69241412303415495</v>
      </c>
      <c r="E71" s="5">
        <v>0.39916849583895903</v>
      </c>
      <c r="F71" s="6">
        <v>16.4947129487159</v>
      </c>
      <c r="G71" s="5">
        <f t="shared" si="22"/>
        <v>1.0915826188731139</v>
      </c>
      <c r="H71" s="5">
        <f t="shared" si="19"/>
        <v>1.6494712948715902</v>
      </c>
      <c r="I71" s="6">
        <f t="shared" si="20"/>
        <v>10.915826188731138</v>
      </c>
      <c r="J71" s="1" t="str">
        <f>IF(G71&gt;=H71,"JA","NEI")</f>
        <v>NEI</v>
      </c>
      <c r="K71" s="1">
        <f t="shared" si="18"/>
        <v>1490</v>
      </c>
      <c r="L71" s="4">
        <f t="shared" si="23"/>
        <v>232.58350860329438</v>
      </c>
      <c r="M71" s="4">
        <f t="shared" si="24"/>
        <v>465.16701720658875</v>
      </c>
      <c r="N71" s="4">
        <f t="shared" si="25"/>
        <v>3098.4026845403901</v>
      </c>
      <c r="O71" s="4">
        <f t="shared" si="26"/>
        <v>1704.5280910227448</v>
      </c>
      <c r="P71" s="4">
        <f t="shared" si="27"/>
        <v>465.16701720658875</v>
      </c>
      <c r="Q71" s="4">
        <f t="shared" si="28"/>
        <v>375.71182158993702</v>
      </c>
      <c r="R71" s="4">
        <f t="shared" si="29"/>
        <v>626.18636931656181</v>
      </c>
      <c r="S71" s="55">
        <f t="shared" si="30"/>
        <v>9296.8345117232911</v>
      </c>
      <c r="T71" s="4">
        <f t="shared" si="31"/>
        <v>16264.581021209397</v>
      </c>
      <c r="U71" s="4">
        <f t="shared" si="21"/>
        <v>16264.581021209397</v>
      </c>
      <c r="V71" s="27"/>
      <c r="W71" s="23"/>
      <c r="X71" s="23"/>
      <c r="Y71" s="24"/>
      <c r="AB71" s="23"/>
      <c r="AC71" s="23"/>
    </row>
    <row r="72" spans="1:29" customFormat="1" x14ac:dyDescent="0.25">
      <c r="A72" s="13">
        <v>18</v>
      </c>
      <c r="B72" s="1">
        <v>1836</v>
      </c>
      <c r="C72" s="6" t="s">
        <v>83</v>
      </c>
      <c r="D72" s="6">
        <v>10.8538093408834</v>
      </c>
      <c r="E72" s="5">
        <v>1.6292350833701601</v>
      </c>
      <c r="F72" s="6">
        <v>300.42888349697205</v>
      </c>
      <c r="G72" s="5">
        <f t="shared" si="22"/>
        <v>12.48304442425356</v>
      </c>
      <c r="H72" s="5">
        <f t="shared" si="19"/>
        <v>30.042888349697208</v>
      </c>
      <c r="I72" s="6">
        <f t="shared" si="20"/>
        <v>124.83044424253561</v>
      </c>
      <c r="J72" s="1" t="str">
        <f>IF(G72&gt;=H72,"JA","NEI")</f>
        <v>NEI</v>
      </c>
      <c r="K72" s="1">
        <f t="shared" si="18"/>
        <v>1490</v>
      </c>
      <c r="L72" s="4">
        <f t="shared" si="23"/>
        <v>2659.7622754757062</v>
      </c>
      <c r="M72" s="4">
        <f t="shared" si="24"/>
        <v>5319.5245509514125</v>
      </c>
      <c r="N72" s="4">
        <f t="shared" si="25"/>
        <v>35432.49744602252</v>
      </c>
      <c r="O72" s="4">
        <f t="shared" si="26"/>
        <v>19492.52352936042</v>
      </c>
      <c r="P72" s="4">
        <f t="shared" si="27"/>
        <v>5319.5245509514125</v>
      </c>
      <c r="Q72" s="4">
        <f t="shared" si="28"/>
        <v>4296.5390603838332</v>
      </c>
      <c r="R72" s="4">
        <f t="shared" si="29"/>
        <v>7160.898433973055</v>
      </c>
      <c r="S72" s="55">
        <f t="shared" si="30"/>
        <v>106316.09207425969</v>
      </c>
      <c r="T72" s="4">
        <f t="shared" si="31"/>
        <v>185997.36192137806</v>
      </c>
      <c r="U72" s="4">
        <f t="shared" si="21"/>
        <v>185997.36192137806</v>
      </c>
      <c r="V72" s="27"/>
      <c r="W72" s="23"/>
      <c r="X72" s="23"/>
      <c r="Y72" s="24"/>
      <c r="AB72" s="23"/>
      <c r="AC72" s="23"/>
    </row>
    <row r="73" spans="1:29" customFormat="1" x14ac:dyDescent="0.25">
      <c r="A73" s="13">
        <v>18</v>
      </c>
      <c r="B73" s="1">
        <v>1837</v>
      </c>
      <c r="C73" s="6" t="s">
        <v>84</v>
      </c>
      <c r="D73" s="6">
        <v>18.891902455729202</v>
      </c>
      <c r="E73" s="5">
        <v>6.3513680491034199</v>
      </c>
      <c r="F73" s="6">
        <v>428.79298980025101</v>
      </c>
      <c r="G73" s="5">
        <f t="shared" si="22"/>
        <v>25.243270504832623</v>
      </c>
      <c r="H73" s="5">
        <f t="shared" si="19"/>
        <v>42.879298980025105</v>
      </c>
      <c r="I73" s="6">
        <f t="shared" si="20"/>
        <v>252.43270504832623</v>
      </c>
      <c r="J73" s="1" t="str">
        <f>IF(G73&gt;=H73,"JA","NEI")</f>
        <v>NEI</v>
      </c>
      <c r="K73" s="1">
        <f t="shared" si="18"/>
        <v>1200</v>
      </c>
      <c r="L73" s="4">
        <f t="shared" si="23"/>
        <v>4331.7452186292776</v>
      </c>
      <c r="M73" s="4">
        <f t="shared" si="24"/>
        <v>8663.4904372585552</v>
      </c>
      <c r="N73" s="4">
        <f t="shared" si="25"/>
        <v>57706.116374047371</v>
      </c>
      <c r="O73" s="4">
        <f t="shared" si="26"/>
        <v>31745.936986877507</v>
      </c>
      <c r="P73" s="4">
        <f t="shared" si="27"/>
        <v>8663.4904372585552</v>
      </c>
      <c r="Q73" s="4">
        <f t="shared" si="28"/>
        <v>6997.4345839396028</v>
      </c>
      <c r="R73" s="4">
        <f t="shared" si="29"/>
        <v>11662.390973232672</v>
      </c>
      <c r="S73" s="55">
        <f t="shared" si="30"/>
        <v>173148.64104674791</v>
      </c>
      <c r="T73" s="4">
        <f t="shared" si="31"/>
        <v>302919.24605799146</v>
      </c>
      <c r="U73" s="4">
        <f t="shared" si="21"/>
        <v>302919.24605799146</v>
      </c>
      <c r="V73" s="27"/>
      <c r="W73" s="23"/>
      <c r="X73" s="23"/>
      <c r="Y73" s="24"/>
      <c r="AB73" s="23"/>
      <c r="AC73" s="23"/>
    </row>
    <row r="74" spans="1:29" customFormat="1" x14ac:dyDescent="0.25">
      <c r="A74" s="13">
        <v>18</v>
      </c>
      <c r="B74" s="1">
        <v>1838</v>
      </c>
      <c r="C74" s="6" t="s">
        <v>85</v>
      </c>
      <c r="D74" s="6">
        <v>14.8289329035157</v>
      </c>
      <c r="E74" s="5">
        <v>3.3932895208406402</v>
      </c>
      <c r="F74" s="6">
        <v>349.86807201731301</v>
      </c>
      <c r="G74" s="5">
        <f t="shared" si="22"/>
        <v>18.222222424356339</v>
      </c>
      <c r="H74" s="5">
        <f t="shared" si="19"/>
        <v>34.986807201731303</v>
      </c>
      <c r="I74" s="6">
        <f t="shared" si="20"/>
        <v>182.2222242435634</v>
      </c>
      <c r="J74" s="1" t="str">
        <f>IF(G74&gt;=H74,"JA","NEI")</f>
        <v>NEI</v>
      </c>
      <c r="K74" s="1">
        <f t="shared" si="18"/>
        <v>1490</v>
      </c>
      <c r="L74" s="4">
        <f t="shared" si="23"/>
        <v>3432</v>
      </c>
      <c r="M74" s="4">
        <f t="shared" si="24"/>
        <v>6864</v>
      </c>
      <c r="N74" s="4">
        <f t="shared" si="25"/>
        <v>45720</v>
      </c>
      <c r="O74" s="4">
        <f t="shared" si="26"/>
        <v>25152</v>
      </c>
      <c r="P74" s="4">
        <f t="shared" si="27"/>
        <v>6864</v>
      </c>
      <c r="Q74" s="4">
        <f t="shared" si="28"/>
        <v>5544</v>
      </c>
      <c r="R74" s="4">
        <f t="shared" si="29"/>
        <v>9240</v>
      </c>
      <c r="S74" s="55">
        <f t="shared" si="30"/>
        <v>137184</v>
      </c>
      <c r="T74" s="4">
        <f t="shared" si="31"/>
        <v>271511.11412290949</v>
      </c>
      <c r="U74" s="4">
        <f t="shared" si="21"/>
        <v>240000</v>
      </c>
      <c r="V74" s="27"/>
      <c r="W74" s="23"/>
      <c r="X74" s="23"/>
      <c r="Y74" s="24"/>
      <c r="AB74" s="23"/>
      <c r="AC74" s="23"/>
    </row>
    <row r="75" spans="1:29" customFormat="1" x14ac:dyDescent="0.25">
      <c r="A75" s="13">
        <v>18</v>
      </c>
      <c r="B75" s="1">
        <v>1839</v>
      </c>
      <c r="C75" s="6" t="s">
        <v>86</v>
      </c>
      <c r="D75" s="6">
        <v>11.9281492264005</v>
      </c>
      <c r="E75" s="5">
        <v>1.76009148955357</v>
      </c>
      <c r="F75" s="6">
        <v>387.68677701677603</v>
      </c>
      <c r="G75" s="5">
        <f t="shared" si="22"/>
        <v>13.68824071595407</v>
      </c>
      <c r="H75" s="5">
        <f t="shared" si="19"/>
        <v>38.768677701677603</v>
      </c>
      <c r="I75" s="6">
        <f t="shared" si="20"/>
        <v>136.88240715954069</v>
      </c>
      <c r="J75" s="1" t="str">
        <f>IF(G75&gt;=H75,"JA","NEI")</f>
        <v>NEI</v>
      </c>
      <c r="K75" s="1">
        <f t="shared" si="18"/>
        <v>1490</v>
      </c>
      <c r="L75" s="4">
        <f t="shared" si="23"/>
        <v>2916.5534493483337</v>
      </c>
      <c r="M75" s="4">
        <f t="shared" si="24"/>
        <v>5833.1068986966675</v>
      </c>
      <c r="N75" s="4">
        <f t="shared" si="25"/>
        <v>38853.386860199833</v>
      </c>
      <c r="O75" s="4">
        <f t="shared" si="26"/>
        <v>21374.461642776601</v>
      </c>
      <c r="P75" s="4">
        <f t="shared" si="27"/>
        <v>5833.1068986966675</v>
      </c>
      <c r="Q75" s="4">
        <f t="shared" si="28"/>
        <v>4711.3555720242312</v>
      </c>
      <c r="R75" s="4">
        <f t="shared" si="29"/>
        <v>7852.2592867070525</v>
      </c>
      <c r="S75" s="55">
        <f t="shared" si="30"/>
        <v>116580.55605926627</v>
      </c>
      <c r="T75" s="4">
        <f t="shared" si="31"/>
        <v>203954.78666771564</v>
      </c>
      <c r="U75" s="4">
        <f t="shared" si="21"/>
        <v>203954.78666771564</v>
      </c>
      <c r="V75" s="27"/>
      <c r="W75" s="23"/>
      <c r="X75" s="23"/>
      <c r="Y75" s="24"/>
      <c r="AB75" s="23"/>
      <c r="AC75" s="23"/>
    </row>
    <row r="76" spans="1:29" customFormat="1" x14ac:dyDescent="0.25">
      <c r="A76" s="13">
        <v>18</v>
      </c>
      <c r="B76" s="1">
        <v>1840</v>
      </c>
      <c r="C76" s="6" t="s">
        <v>87</v>
      </c>
      <c r="D76" s="6">
        <v>14.490871093438701</v>
      </c>
      <c r="E76" s="5">
        <v>4.7880849252657098</v>
      </c>
      <c r="F76" s="6">
        <v>1372.96352098392</v>
      </c>
      <c r="G76" s="5">
        <f t="shared" si="22"/>
        <v>19.27895601870441</v>
      </c>
      <c r="H76" s="5">
        <f t="shared" si="19"/>
        <v>137.29635209839202</v>
      </c>
      <c r="I76" s="6">
        <f t="shared" si="20"/>
        <v>192.78956018704409</v>
      </c>
      <c r="J76" s="1" t="str">
        <f>IF(G76&gt;=H76,"JA","NEI")</f>
        <v>NEI</v>
      </c>
      <c r="K76" s="1">
        <f t="shared" si="18"/>
        <v>1490</v>
      </c>
      <c r="L76" s="4">
        <f t="shared" si="23"/>
        <v>3432</v>
      </c>
      <c r="M76" s="4">
        <f t="shared" si="24"/>
        <v>6864</v>
      </c>
      <c r="N76" s="4">
        <f t="shared" si="25"/>
        <v>45720</v>
      </c>
      <c r="O76" s="4">
        <f t="shared" si="26"/>
        <v>25152</v>
      </c>
      <c r="P76" s="4">
        <f t="shared" si="27"/>
        <v>6864</v>
      </c>
      <c r="Q76" s="4">
        <f t="shared" si="28"/>
        <v>5544</v>
      </c>
      <c r="R76" s="4">
        <f t="shared" si="29"/>
        <v>9240</v>
      </c>
      <c r="S76" s="55">
        <f t="shared" si="30"/>
        <v>137184</v>
      </c>
      <c r="T76" s="4">
        <f t="shared" si="31"/>
        <v>287256.4446786957</v>
      </c>
      <c r="U76" s="4">
        <f t="shared" si="21"/>
        <v>240000</v>
      </c>
      <c r="V76" s="27"/>
      <c r="W76" s="23"/>
      <c r="X76" s="23"/>
      <c r="Y76" s="24"/>
      <c r="AB76" s="23"/>
      <c r="AC76" s="23"/>
    </row>
    <row r="77" spans="1:29" customFormat="1" x14ac:dyDescent="0.25">
      <c r="A77" s="13">
        <v>18</v>
      </c>
      <c r="B77" s="1">
        <v>1841</v>
      </c>
      <c r="C77" s="6" t="s">
        <v>88</v>
      </c>
      <c r="D77" s="6">
        <v>20.1181273154636</v>
      </c>
      <c r="E77" s="5">
        <v>7.7049586477356895</v>
      </c>
      <c r="F77" s="6">
        <v>806.00630619307606</v>
      </c>
      <c r="G77" s="5">
        <f t="shared" si="22"/>
        <v>27.82308596319929</v>
      </c>
      <c r="H77" s="5">
        <f t="shared" si="19"/>
        <v>80.600630619307609</v>
      </c>
      <c r="I77" s="6">
        <f t="shared" si="20"/>
        <v>278.23085963199287</v>
      </c>
      <c r="J77" s="1" t="str">
        <f>IF(G77&gt;=H77,"JA","NEI")</f>
        <v>NEI</v>
      </c>
      <c r="K77" s="1">
        <f t="shared" si="18"/>
        <v>1200</v>
      </c>
      <c r="L77" s="4">
        <f t="shared" si="23"/>
        <v>4774.4415512849982</v>
      </c>
      <c r="M77" s="4">
        <f t="shared" si="24"/>
        <v>9548.8831025699965</v>
      </c>
      <c r="N77" s="4">
        <f t="shared" si="25"/>
        <v>63603.574511873572</v>
      </c>
      <c r="O77" s="4">
        <f t="shared" si="26"/>
        <v>34990.312907319429</v>
      </c>
      <c r="P77" s="4">
        <f t="shared" si="27"/>
        <v>9548.8831025699965</v>
      </c>
      <c r="Q77" s="4">
        <f t="shared" si="28"/>
        <v>7712.5594289988421</v>
      </c>
      <c r="R77" s="4">
        <f t="shared" si="29"/>
        <v>12854.265714998071</v>
      </c>
      <c r="S77" s="55">
        <f t="shared" si="30"/>
        <v>190844.11123877656</v>
      </c>
      <c r="T77" s="4">
        <f t="shared" si="31"/>
        <v>333877.03155839146</v>
      </c>
      <c r="U77" s="4">
        <f t="shared" si="21"/>
        <v>333877.03155839146</v>
      </c>
      <c r="V77" s="27"/>
      <c r="W77" s="23"/>
      <c r="X77" s="23"/>
      <c r="Y77" s="24"/>
      <c r="AB77" s="23"/>
      <c r="AC77" s="23"/>
    </row>
    <row r="78" spans="1:29" customFormat="1" x14ac:dyDescent="0.25">
      <c r="A78" s="13">
        <v>18</v>
      </c>
      <c r="B78" s="1">
        <v>1845</v>
      </c>
      <c r="C78" s="6" t="s">
        <v>89</v>
      </c>
      <c r="D78" s="6">
        <v>8.6549539968091604</v>
      </c>
      <c r="E78" s="5">
        <v>2.4302469855594699</v>
      </c>
      <c r="F78" s="6">
        <v>769.86929245261092</v>
      </c>
      <c r="G78" s="5">
        <f t="shared" si="22"/>
        <v>11.085200982368629</v>
      </c>
      <c r="H78" s="5">
        <f t="shared" si="19"/>
        <v>76.986929245261095</v>
      </c>
      <c r="I78" s="6">
        <f t="shared" si="20"/>
        <v>110.8520098236863</v>
      </c>
      <c r="J78" s="1" t="str">
        <f>IF(G78&gt;=H78,"JA","NEI")</f>
        <v>NEI</v>
      </c>
      <c r="K78" s="1">
        <f t="shared" si="18"/>
        <v>1490</v>
      </c>
      <c r="L78" s="4">
        <f t="shared" si="23"/>
        <v>2361.9237733132841</v>
      </c>
      <c r="M78" s="4">
        <f t="shared" si="24"/>
        <v>4723.8475466265681</v>
      </c>
      <c r="N78" s="4">
        <f t="shared" si="25"/>
        <v>31464.788728404237</v>
      </c>
      <c r="O78" s="4">
        <f t="shared" si="26"/>
        <v>17309.763037988261</v>
      </c>
      <c r="P78" s="4">
        <f t="shared" si="27"/>
        <v>4723.8475466265681</v>
      </c>
      <c r="Q78" s="4">
        <f t="shared" si="28"/>
        <v>3815.4153261214583</v>
      </c>
      <c r="R78" s="4">
        <f t="shared" si="29"/>
        <v>6359.025543535764</v>
      </c>
      <c r="S78" s="55">
        <f t="shared" si="30"/>
        <v>94410.883134676435</v>
      </c>
      <c r="T78" s="4">
        <f t="shared" si="31"/>
        <v>165169.49463729258</v>
      </c>
      <c r="U78" s="4">
        <f t="shared" si="21"/>
        <v>165169.49463729258</v>
      </c>
      <c r="V78" s="27"/>
      <c r="W78" s="23"/>
      <c r="X78" s="23"/>
      <c r="Y78" s="24"/>
      <c r="AB78" s="23"/>
      <c r="AC78" s="23"/>
    </row>
    <row r="79" spans="1:29" customFormat="1" x14ac:dyDescent="0.25">
      <c r="A79" s="13">
        <v>18</v>
      </c>
      <c r="B79" s="1">
        <v>1848</v>
      </c>
      <c r="C79" s="6" t="s">
        <v>90</v>
      </c>
      <c r="D79" s="6">
        <v>33.340715724409399</v>
      </c>
      <c r="E79" s="5">
        <v>3.2081132184092396</v>
      </c>
      <c r="F79" s="6">
        <v>428.01857169361</v>
      </c>
      <c r="G79" s="5">
        <f t="shared" si="22"/>
        <v>36.548828942818638</v>
      </c>
      <c r="H79" s="5">
        <f t="shared" si="19"/>
        <v>42.801857169361</v>
      </c>
      <c r="I79" s="6">
        <f t="shared" si="20"/>
        <v>365.48828942818636</v>
      </c>
      <c r="J79" s="1" t="str">
        <f>IF(G79&gt;=H79,"JA","NEI")</f>
        <v>NEI</v>
      </c>
      <c r="K79" s="1">
        <f t="shared" si="18"/>
        <v>1200</v>
      </c>
      <c r="L79" s="4">
        <f t="shared" si="23"/>
        <v>6271.7790465876778</v>
      </c>
      <c r="M79" s="4">
        <f t="shared" si="24"/>
        <v>12543.558093175356</v>
      </c>
      <c r="N79" s="4">
        <f t="shared" si="25"/>
        <v>83550.6229632834</v>
      </c>
      <c r="O79" s="4">
        <f t="shared" si="26"/>
        <v>45963.807278488719</v>
      </c>
      <c r="P79" s="4">
        <f t="shared" si="27"/>
        <v>12543.558093175356</v>
      </c>
      <c r="Q79" s="4">
        <f t="shared" si="28"/>
        <v>10131.335382949324</v>
      </c>
      <c r="R79" s="4">
        <f t="shared" si="29"/>
        <v>16885.55897158221</v>
      </c>
      <c r="S79" s="55">
        <f t="shared" si="30"/>
        <v>250695.72748458158</v>
      </c>
      <c r="T79" s="4">
        <f t="shared" si="31"/>
        <v>438585.94731382362</v>
      </c>
      <c r="U79" s="4">
        <f t="shared" si="21"/>
        <v>438585.94731382362</v>
      </c>
      <c r="V79" s="27"/>
      <c r="W79" s="23"/>
      <c r="X79" s="23"/>
      <c r="Y79" s="24"/>
      <c r="AB79" s="23"/>
      <c r="AC79" s="23"/>
    </row>
    <row r="80" spans="1:29" customFormat="1" x14ac:dyDescent="0.25">
      <c r="A80" s="13">
        <v>18</v>
      </c>
      <c r="B80" s="1">
        <v>1851</v>
      </c>
      <c r="C80" s="6" t="s">
        <v>91</v>
      </c>
      <c r="D80" s="6">
        <v>6.8705156902846198</v>
      </c>
      <c r="E80" s="5">
        <v>1.92165219471082</v>
      </c>
      <c r="F80" s="6">
        <v>315.11927427710901</v>
      </c>
      <c r="G80" s="5">
        <f t="shared" si="22"/>
        <v>8.7921678849954397</v>
      </c>
      <c r="H80" s="5">
        <f t="shared" si="19"/>
        <v>31.511927427710901</v>
      </c>
      <c r="I80" s="6">
        <f t="shared" si="20"/>
        <v>87.92167884995439</v>
      </c>
      <c r="J80" s="1" t="str">
        <f>IF(G80&gt;=H80,"JA","NEI")</f>
        <v>NEI</v>
      </c>
      <c r="K80" s="1">
        <f t="shared" si="18"/>
        <v>1490</v>
      </c>
      <c r="L80" s="4">
        <f t="shared" si="23"/>
        <v>1873.3472112559782</v>
      </c>
      <c r="M80" s="4">
        <f t="shared" si="24"/>
        <v>3746.6944225119564</v>
      </c>
      <c r="N80" s="4">
        <f t="shared" si="25"/>
        <v>24956.128933165306</v>
      </c>
      <c r="O80" s="4">
        <f t="shared" si="26"/>
        <v>13729.145995778079</v>
      </c>
      <c r="P80" s="4">
        <f t="shared" si="27"/>
        <v>3746.6944225119564</v>
      </c>
      <c r="Q80" s="4">
        <f t="shared" si="28"/>
        <v>3026.1762643365801</v>
      </c>
      <c r="R80" s="4">
        <f t="shared" si="29"/>
        <v>5043.627107227634</v>
      </c>
      <c r="S80" s="55">
        <f t="shared" si="30"/>
        <v>74881.487129644549</v>
      </c>
      <c r="T80" s="4">
        <f t="shared" si="31"/>
        <v>131003.30148643204</v>
      </c>
      <c r="U80" s="4">
        <f t="shared" si="21"/>
        <v>131003.30148643204</v>
      </c>
      <c r="V80" s="27"/>
      <c r="W80" s="23"/>
      <c r="X80" s="23"/>
      <c r="Y80" s="24"/>
      <c r="AB80" s="23"/>
      <c r="AC80" s="23"/>
    </row>
    <row r="81" spans="1:29" customFormat="1" x14ac:dyDescent="0.25">
      <c r="A81" s="13">
        <v>18</v>
      </c>
      <c r="B81" s="1">
        <v>1853</v>
      </c>
      <c r="C81" s="6" t="s">
        <v>92</v>
      </c>
      <c r="D81" s="6">
        <v>9.0699334858628191</v>
      </c>
      <c r="E81" s="5">
        <v>4.0885037297358302</v>
      </c>
      <c r="F81" s="6">
        <v>216.39938139331599</v>
      </c>
      <c r="G81" s="5">
        <f t="shared" si="22"/>
        <v>13.158437215598649</v>
      </c>
      <c r="H81" s="5">
        <f t="shared" si="19"/>
        <v>21.639938139331601</v>
      </c>
      <c r="I81" s="6">
        <f t="shared" si="20"/>
        <v>131.5843721559865</v>
      </c>
      <c r="J81" s="1" t="str">
        <f>IF(G81&gt;=H81,"JA","NEI")</f>
        <v>NEI</v>
      </c>
      <c r="K81" s="1">
        <f t="shared" si="18"/>
        <v>1490</v>
      </c>
      <c r="L81" s="4">
        <f t="shared" si="23"/>
        <v>2803.6682175276046</v>
      </c>
      <c r="M81" s="4">
        <f t="shared" si="24"/>
        <v>5607.3364350552092</v>
      </c>
      <c r="N81" s="4">
        <f t="shared" si="25"/>
        <v>37349.566114615991</v>
      </c>
      <c r="O81" s="4">
        <f t="shared" si="26"/>
        <v>20547.162880901604</v>
      </c>
      <c r="P81" s="4">
        <f t="shared" si="27"/>
        <v>5607.3364350552092</v>
      </c>
      <c r="Q81" s="4">
        <f t="shared" si="28"/>
        <v>4529.0025052368992</v>
      </c>
      <c r="R81" s="4">
        <f t="shared" si="29"/>
        <v>7548.3375087281656</v>
      </c>
      <c r="S81" s="55">
        <f t="shared" si="30"/>
        <v>112068.30441529921</v>
      </c>
      <c r="T81" s="4">
        <f t="shared" si="31"/>
        <v>196060.71451241989</v>
      </c>
      <c r="U81" s="4">
        <f t="shared" si="21"/>
        <v>196060.71451241989</v>
      </c>
      <c r="V81" s="27"/>
      <c r="W81" s="23"/>
      <c r="X81" s="23"/>
      <c r="Y81" s="24"/>
      <c r="AB81" s="23"/>
      <c r="AC81" s="23"/>
    </row>
    <row r="82" spans="1:29" customFormat="1" x14ac:dyDescent="0.25">
      <c r="A82" s="13">
        <v>18</v>
      </c>
      <c r="B82" s="1">
        <v>1856</v>
      </c>
      <c r="C82" s="6" t="s">
        <v>93</v>
      </c>
      <c r="D82" s="6">
        <v>1.3279707554889801</v>
      </c>
      <c r="E82" s="5">
        <v>0.58907823533180903</v>
      </c>
      <c r="F82" s="6">
        <v>10.1605521485686</v>
      </c>
      <c r="G82" s="5">
        <f t="shared" si="22"/>
        <v>1.9170489908207893</v>
      </c>
      <c r="H82" s="5">
        <f t="shared" si="19"/>
        <v>1.01605521485686</v>
      </c>
      <c r="I82" s="6">
        <f t="shared" si="20"/>
        <v>10.1605521485686</v>
      </c>
      <c r="J82" s="1" t="str">
        <f>IF(G82&gt;=H82,"JA","NEI")</f>
        <v>JA</v>
      </c>
      <c r="K82" s="1">
        <f t="shared" si="18"/>
        <v>1490</v>
      </c>
      <c r="L82" s="4">
        <f t="shared" si="23"/>
        <v>216.49088462955118</v>
      </c>
      <c r="M82" s="4">
        <f t="shared" si="24"/>
        <v>432.98176925910235</v>
      </c>
      <c r="N82" s="4">
        <f t="shared" si="25"/>
        <v>2884.0219246104543</v>
      </c>
      <c r="O82" s="4">
        <f t="shared" si="26"/>
        <v>1586.5905391032841</v>
      </c>
      <c r="P82" s="4">
        <f t="shared" si="27"/>
        <v>432.98176925910235</v>
      </c>
      <c r="Q82" s="4">
        <f t="shared" si="28"/>
        <v>349.71604440158262</v>
      </c>
      <c r="R82" s="4">
        <f t="shared" si="29"/>
        <v>582.8600740026377</v>
      </c>
      <c r="S82" s="55">
        <f t="shared" si="30"/>
        <v>8653.5796961015003</v>
      </c>
      <c r="T82" s="4">
        <f t="shared" si="31"/>
        <v>15139.222701367215</v>
      </c>
      <c r="U82" s="4">
        <f t="shared" si="21"/>
        <v>15139.222701367215</v>
      </c>
      <c r="V82" s="27"/>
      <c r="W82" s="23"/>
      <c r="X82" s="23"/>
      <c r="Y82" s="24"/>
      <c r="AB82" s="23"/>
      <c r="AC82" s="23"/>
    </row>
    <row r="83" spans="1:29" customFormat="1" x14ac:dyDescent="0.25">
      <c r="A83" s="13">
        <v>18</v>
      </c>
      <c r="B83" s="1">
        <v>1857</v>
      </c>
      <c r="C83" s="6" t="s">
        <v>94</v>
      </c>
      <c r="D83" s="6">
        <v>0.536914145406307</v>
      </c>
      <c r="E83" s="5">
        <v>0.81336115175100998</v>
      </c>
      <c r="F83" s="6">
        <v>18.474169483411302</v>
      </c>
      <c r="G83" s="5">
        <f t="shared" si="22"/>
        <v>1.3502752971573169</v>
      </c>
      <c r="H83" s="5">
        <f t="shared" si="19"/>
        <v>1.8474169483411302</v>
      </c>
      <c r="I83" s="6">
        <f t="shared" si="20"/>
        <v>13.50275297157317</v>
      </c>
      <c r="J83" s="1" t="str">
        <f>IF(G83&gt;=H83,"JA","NEI")</f>
        <v>NEI</v>
      </c>
      <c r="K83" s="1">
        <f t="shared" si="18"/>
        <v>1490</v>
      </c>
      <c r="L83" s="4">
        <f t="shared" si="23"/>
        <v>287.70315756530954</v>
      </c>
      <c r="M83" s="4">
        <f t="shared" si="24"/>
        <v>575.40631513061908</v>
      </c>
      <c r="N83" s="4">
        <f t="shared" si="25"/>
        <v>3832.6889172161864</v>
      </c>
      <c r="O83" s="4">
        <f t="shared" si="26"/>
        <v>2108.481882017094</v>
      </c>
      <c r="P83" s="4">
        <f t="shared" si="27"/>
        <v>575.40631513061908</v>
      </c>
      <c r="Q83" s="4">
        <f t="shared" si="28"/>
        <v>464.75125452857691</v>
      </c>
      <c r="R83" s="4">
        <f t="shared" si="29"/>
        <v>774.5854242142949</v>
      </c>
      <c r="S83" s="55">
        <f t="shared" si="30"/>
        <v>11500.078661841324</v>
      </c>
      <c r="T83" s="4">
        <f t="shared" si="31"/>
        <v>20119.101927644024</v>
      </c>
      <c r="U83" s="4">
        <f t="shared" si="21"/>
        <v>20119.101927644024</v>
      </c>
      <c r="V83" s="27"/>
      <c r="W83" s="23"/>
      <c r="X83" s="23"/>
      <c r="Y83" s="24"/>
      <c r="AB83" s="23"/>
      <c r="AC83" s="23"/>
    </row>
    <row r="84" spans="1:29" customFormat="1" x14ac:dyDescent="0.25">
      <c r="A84" s="13">
        <v>18</v>
      </c>
      <c r="B84" s="1">
        <v>1859</v>
      </c>
      <c r="C84" s="6" t="s">
        <v>95</v>
      </c>
      <c r="D84" s="6">
        <v>4.84935335510872</v>
      </c>
      <c r="E84" s="5">
        <v>1.4231841807398902</v>
      </c>
      <c r="F84" s="6">
        <v>178.56240923215699</v>
      </c>
      <c r="G84" s="5">
        <f t="shared" si="22"/>
        <v>6.2725375358486097</v>
      </c>
      <c r="H84" s="5">
        <f t="shared" si="19"/>
        <v>17.856240923215701</v>
      </c>
      <c r="I84" s="6">
        <f t="shared" si="20"/>
        <v>62.725375358486097</v>
      </c>
      <c r="J84" s="1" t="str">
        <f>IF(G84&gt;=H84,"JA","NEI")</f>
        <v>NEI</v>
      </c>
      <c r="K84" s="1">
        <f t="shared" si="18"/>
        <v>1490</v>
      </c>
      <c r="L84" s="4">
        <f t="shared" si="23"/>
        <v>1336.4895727632634</v>
      </c>
      <c r="M84" s="4">
        <f t="shared" si="24"/>
        <v>2672.9791455265267</v>
      </c>
      <c r="N84" s="4">
        <f t="shared" si="25"/>
        <v>17804.284168629485</v>
      </c>
      <c r="O84" s="4">
        <f t="shared" si="26"/>
        <v>9794.6928129783209</v>
      </c>
      <c r="P84" s="4">
        <f t="shared" si="27"/>
        <v>2672.9791455265267</v>
      </c>
      <c r="Q84" s="4">
        <f t="shared" si="28"/>
        <v>2158.944694463733</v>
      </c>
      <c r="R84" s="4">
        <f t="shared" si="29"/>
        <v>3598.2411574395551</v>
      </c>
      <c r="S84" s="55">
        <f t="shared" si="30"/>
        <v>53422.19858681687</v>
      </c>
      <c r="T84" s="4">
        <f t="shared" si="31"/>
        <v>93460.809284144285</v>
      </c>
      <c r="U84" s="4">
        <f t="shared" si="21"/>
        <v>93460.809284144285</v>
      </c>
      <c r="V84" s="27"/>
      <c r="W84" s="23"/>
      <c r="X84" s="23"/>
      <c r="Y84" s="24"/>
      <c r="AB84" s="23"/>
      <c r="AC84" s="23"/>
    </row>
    <row r="85" spans="1:29" customFormat="1" x14ac:dyDescent="0.25">
      <c r="A85" s="13">
        <v>18</v>
      </c>
      <c r="B85" s="1">
        <v>1860</v>
      </c>
      <c r="C85" s="6" t="s">
        <v>96</v>
      </c>
      <c r="D85" s="6">
        <v>41.306298766833301</v>
      </c>
      <c r="E85" s="5">
        <v>9.5424024927595585</v>
      </c>
      <c r="F85" s="6">
        <v>413.63501381396196</v>
      </c>
      <c r="G85" s="5">
        <f t="shared" si="22"/>
        <v>50.848701259592858</v>
      </c>
      <c r="H85" s="5">
        <f t="shared" si="19"/>
        <v>41.363501381396198</v>
      </c>
      <c r="I85" s="6">
        <f t="shared" si="20"/>
        <v>413.63501381396196</v>
      </c>
      <c r="J85" s="1" t="str">
        <f>IF(G85&gt;=H85,"JA","NEI")</f>
        <v>JA</v>
      </c>
      <c r="K85" s="1">
        <f t="shared" si="18"/>
        <v>1200</v>
      </c>
      <c r="L85" s="4">
        <f t="shared" si="23"/>
        <v>7097.9768370475867</v>
      </c>
      <c r="M85" s="4">
        <f t="shared" si="24"/>
        <v>14195.953674095173</v>
      </c>
      <c r="N85" s="4">
        <f t="shared" si="25"/>
        <v>94556.964157871698</v>
      </c>
      <c r="O85" s="4">
        <f t="shared" si="26"/>
        <v>52018.73933724386</v>
      </c>
      <c r="P85" s="4">
        <f t="shared" si="27"/>
        <v>14195.953674095173</v>
      </c>
      <c r="Q85" s="4">
        <f t="shared" si="28"/>
        <v>11465.962582923024</v>
      </c>
      <c r="R85" s="4">
        <f t="shared" si="29"/>
        <v>19109.937638205043</v>
      </c>
      <c r="S85" s="55">
        <f t="shared" si="30"/>
        <v>283720.52867527277</v>
      </c>
      <c r="T85" s="4">
        <f t="shared" si="31"/>
        <v>496362.01657675434</v>
      </c>
      <c r="U85" s="4">
        <f t="shared" si="21"/>
        <v>496362.01657675434</v>
      </c>
      <c r="V85" s="27"/>
      <c r="W85" s="23"/>
      <c r="X85" s="23"/>
      <c r="Y85" s="24"/>
      <c r="AB85" s="23"/>
      <c r="AC85" s="23"/>
    </row>
    <row r="86" spans="1:29" customFormat="1" x14ac:dyDescent="0.25">
      <c r="A86" s="13">
        <v>18</v>
      </c>
      <c r="B86" s="1">
        <v>1865</v>
      </c>
      <c r="C86" s="6" t="s">
        <v>97</v>
      </c>
      <c r="D86" s="6">
        <v>11.9882830543011</v>
      </c>
      <c r="E86" s="5">
        <v>5.5535153465746099</v>
      </c>
      <c r="F86" s="6">
        <v>352.52948396893197</v>
      </c>
      <c r="G86" s="5">
        <f t="shared" si="22"/>
        <v>17.54179840087571</v>
      </c>
      <c r="H86" s="5">
        <f t="shared" si="19"/>
        <v>35.252948396893196</v>
      </c>
      <c r="I86" s="6">
        <f t="shared" si="20"/>
        <v>175.41798400875709</v>
      </c>
      <c r="J86" s="1" t="str">
        <f>IF(G86&gt;=H86,"JA","NEI")</f>
        <v>NEI</v>
      </c>
      <c r="K86" s="1">
        <f t="shared" si="18"/>
        <v>1490</v>
      </c>
      <c r="L86" s="4">
        <f t="shared" si="23"/>
        <v>3432</v>
      </c>
      <c r="M86" s="4">
        <f t="shared" si="24"/>
        <v>6864</v>
      </c>
      <c r="N86" s="4">
        <f t="shared" si="25"/>
        <v>45720</v>
      </c>
      <c r="O86" s="4">
        <f t="shared" si="26"/>
        <v>25152</v>
      </c>
      <c r="P86" s="4">
        <f t="shared" si="27"/>
        <v>6864</v>
      </c>
      <c r="Q86" s="4">
        <f t="shared" si="28"/>
        <v>5544</v>
      </c>
      <c r="R86" s="4">
        <f t="shared" si="29"/>
        <v>9240</v>
      </c>
      <c r="S86" s="55">
        <f t="shared" si="30"/>
        <v>137184</v>
      </c>
      <c r="T86" s="4">
        <f t="shared" si="31"/>
        <v>261372.79617304806</v>
      </c>
      <c r="U86" s="4">
        <f t="shared" si="21"/>
        <v>240000</v>
      </c>
      <c r="V86" s="27"/>
      <c r="W86" s="23"/>
      <c r="X86" s="23"/>
      <c r="Y86" s="24"/>
      <c r="AB86" s="23"/>
      <c r="AC86" s="23"/>
    </row>
    <row r="87" spans="1:29" customFormat="1" x14ac:dyDescent="0.25">
      <c r="A87" s="13">
        <v>18</v>
      </c>
      <c r="B87" s="1">
        <v>1866</v>
      </c>
      <c r="C87" s="6" t="s">
        <v>98</v>
      </c>
      <c r="D87" s="6">
        <v>26.659910739334098</v>
      </c>
      <c r="E87" s="5">
        <v>6.5132930458578997</v>
      </c>
      <c r="F87" s="6">
        <v>335.26260333190402</v>
      </c>
      <c r="G87" s="5">
        <f t="shared" si="22"/>
        <v>33.173203785192001</v>
      </c>
      <c r="H87" s="5">
        <f t="shared" si="19"/>
        <v>33.5262603331904</v>
      </c>
      <c r="I87" s="6">
        <f t="shared" si="20"/>
        <v>331.73203785192004</v>
      </c>
      <c r="J87" s="1" t="str">
        <f>IF(G87&gt;=H87,"JA","NEI")</f>
        <v>NEI</v>
      </c>
      <c r="K87" s="1">
        <f t="shared" si="18"/>
        <v>1200</v>
      </c>
      <c r="L87" s="4">
        <f t="shared" si="23"/>
        <v>5692.5217695389474</v>
      </c>
      <c r="M87" s="4">
        <f t="shared" si="24"/>
        <v>11385.043539077895</v>
      </c>
      <c r="N87" s="4">
        <f t="shared" si="25"/>
        <v>75833.943852948927</v>
      </c>
      <c r="O87" s="4">
        <f t="shared" si="26"/>
        <v>41718.621080257464</v>
      </c>
      <c r="P87" s="4">
        <f t="shared" si="27"/>
        <v>11385.043539077895</v>
      </c>
      <c r="Q87" s="4">
        <f t="shared" si="28"/>
        <v>9195.6120892552226</v>
      </c>
      <c r="R87" s="4">
        <f t="shared" si="29"/>
        <v>15326.020148758706</v>
      </c>
      <c r="S87" s="55">
        <f t="shared" si="30"/>
        <v>227541.63940338898</v>
      </c>
      <c r="T87" s="4">
        <f t="shared" si="31"/>
        <v>398078.44542230404</v>
      </c>
      <c r="U87" s="4">
        <f t="shared" si="21"/>
        <v>398078.44542230404</v>
      </c>
      <c r="V87" s="27"/>
      <c r="W87" s="23"/>
      <c r="X87" s="23"/>
      <c r="Y87" s="24"/>
      <c r="AB87" s="23"/>
      <c r="AC87" s="23"/>
    </row>
    <row r="88" spans="1:29" customFormat="1" x14ac:dyDescent="0.25">
      <c r="A88" s="13">
        <v>18</v>
      </c>
      <c r="B88" s="1">
        <v>1867</v>
      </c>
      <c r="C88" s="6" t="s">
        <v>99</v>
      </c>
      <c r="D88" s="6">
        <v>18.884336205669001</v>
      </c>
      <c r="E88" s="5">
        <v>3.15331260390015</v>
      </c>
      <c r="F88" s="6">
        <v>227.39960117303102</v>
      </c>
      <c r="G88" s="5">
        <f t="shared" si="22"/>
        <v>22.037648809569152</v>
      </c>
      <c r="H88" s="5">
        <f t="shared" si="19"/>
        <v>22.739960117303102</v>
      </c>
      <c r="I88" s="6">
        <f t="shared" si="20"/>
        <v>220.37648809569151</v>
      </c>
      <c r="J88" s="1" t="str">
        <f>IF(G88&gt;=H88,"JA","NEI")</f>
        <v>NEI</v>
      </c>
      <c r="K88" s="1">
        <f t="shared" si="18"/>
        <v>1200</v>
      </c>
      <c r="L88" s="4">
        <f t="shared" si="23"/>
        <v>3781.6605357220665</v>
      </c>
      <c r="M88" s="4">
        <f t="shared" si="24"/>
        <v>7563.3210714441329</v>
      </c>
      <c r="N88" s="4">
        <f t="shared" si="25"/>
        <v>50378.065178675082</v>
      </c>
      <c r="O88" s="4">
        <f t="shared" si="26"/>
        <v>27714.547142914165</v>
      </c>
      <c r="P88" s="4">
        <f t="shared" si="27"/>
        <v>7563.3210714441329</v>
      </c>
      <c r="Q88" s="4">
        <f t="shared" si="28"/>
        <v>6108.8362500125686</v>
      </c>
      <c r="R88" s="4">
        <f t="shared" si="29"/>
        <v>10181.393750020947</v>
      </c>
      <c r="S88" s="55">
        <f t="shared" si="30"/>
        <v>151160.64071459672</v>
      </c>
      <c r="T88" s="4">
        <f t="shared" si="31"/>
        <v>264451.78571482981</v>
      </c>
      <c r="U88" s="4">
        <f t="shared" si="21"/>
        <v>264451.78571482981</v>
      </c>
      <c r="V88" s="27"/>
      <c r="W88" s="23"/>
      <c r="X88" s="23"/>
      <c r="Y88" s="24"/>
      <c r="AB88" s="23"/>
      <c r="AC88" s="23"/>
    </row>
    <row r="89" spans="1:29" customFormat="1" x14ac:dyDescent="0.25">
      <c r="A89" s="13">
        <v>18</v>
      </c>
      <c r="B89" s="1">
        <v>1868</v>
      </c>
      <c r="C89" s="6" t="s">
        <v>100</v>
      </c>
      <c r="D89" s="6">
        <v>10.5101210405514</v>
      </c>
      <c r="E89" s="5">
        <v>3.7721572760645397</v>
      </c>
      <c r="F89" s="6">
        <v>317.60982904991698</v>
      </c>
      <c r="G89" s="5">
        <f t="shared" si="22"/>
        <v>14.28227831661594</v>
      </c>
      <c r="H89" s="5">
        <f t="shared" si="19"/>
        <v>31.7609829049917</v>
      </c>
      <c r="I89" s="6">
        <f t="shared" si="20"/>
        <v>142.82278316615941</v>
      </c>
      <c r="J89" s="1" t="str">
        <f>IF(G89&gt;=H89,"JA","NEI")</f>
        <v>NEI</v>
      </c>
      <c r="K89" s="1">
        <f t="shared" si="18"/>
        <v>1490</v>
      </c>
      <c r="L89" s="4">
        <f t="shared" si="23"/>
        <v>3043.1250409213585</v>
      </c>
      <c r="M89" s="4">
        <f t="shared" si="24"/>
        <v>6086.250081842717</v>
      </c>
      <c r="N89" s="4">
        <f t="shared" si="25"/>
        <v>40539.532887798523</v>
      </c>
      <c r="O89" s="4">
        <f t="shared" si="26"/>
        <v>22302.063236962127</v>
      </c>
      <c r="P89" s="4">
        <f t="shared" si="27"/>
        <v>6086.250081842717</v>
      </c>
      <c r="Q89" s="4">
        <f t="shared" si="28"/>
        <v>4915.8173737960406</v>
      </c>
      <c r="R89" s="4">
        <f t="shared" si="29"/>
        <v>8193.0289563267343</v>
      </c>
      <c r="S89" s="55">
        <f t="shared" si="30"/>
        <v>121639.87925808731</v>
      </c>
      <c r="T89" s="4">
        <f t="shared" si="31"/>
        <v>212805.94691757753</v>
      </c>
      <c r="U89" s="4">
        <f t="shared" si="21"/>
        <v>212805.94691757753</v>
      </c>
      <c r="V89" s="27"/>
      <c r="W89" s="23"/>
      <c r="X89" s="23"/>
      <c r="Y89" s="24"/>
      <c r="AB89" s="23"/>
      <c r="AC89" s="23"/>
    </row>
    <row r="90" spans="1:29" customFormat="1" x14ac:dyDescent="0.25">
      <c r="A90" s="13">
        <v>18</v>
      </c>
      <c r="B90" s="1">
        <v>1870</v>
      </c>
      <c r="C90" s="6" t="s">
        <v>101</v>
      </c>
      <c r="D90" s="6">
        <v>27.909095022358901</v>
      </c>
      <c r="E90" s="5">
        <v>7.5513813907196399</v>
      </c>
      <c r="F90" s="6">
        <v>539.4550528470121</v>
      </c>
      <c r="G90" s="5">
        <f t="shared" si="22"/>
        <v>35.460476413078538</v>
      </c>
      <c r="H90" s="5">
        <f t="shared" si="19"/>
        <v>53.945505284701213</v>
      </c>
      <c r="I90" s="6">
        <f t="shared" si="20"/>
        <v>354.60476413078538</v>
      </c>
      <c r="J90" s="1" t="str">
        <f>IF(G90&gt;=H90,"JA","NEI")</f>
        <v>NEI</v>
      </c>
      <c r="K90" s="1">
        <f t="shared" si="18"/>
        <v>1200</v>
      </c>
      <c r="L90" s="4">
        <f t="shared" si="23"/>
        <v>6085.0177524842775</v>
      </c>
      <c r="M90" s="4">
        <f t="shared" si="24"/>
        <v>12170.035504968555</v>
      </c>
      <c r="N90" s="4">
        <f t="shared" si="25"/>
        <v>81062.649080297546</v>
      </c>
      <c r="O90" s="4">
        <f t="shared" si="26"/>
        <v>44595.09513708757</v>
      </c>
      <c r="P90" s="4">
        <f t="shared" si="27"/>
        <v>12170.035504968555</v>
      </c>
      <c r="Q90" s="4">
        <f t="shared" si="28"/>
        <v>9829.6440617053704</v>
      </c>
      <c r="R90" s="4">
        <f t="shared" si="29"/>
        <v>16382.740102842285</v>
      </c>
      <c r="S90" s="55">
        <f t="shared" si="30"/>
        <v>243230.4998125883</v>
      </c>
      <c r="T90" s="4">
        <f t="shared" si="31"/>
        <v>425525.71695694246</v>
      </c>
      <c r="U90" s="4">
        <f t="shared" si="21"/>
        <v>425525.71695694246</v>
      </c>
      <c r="V90" s="27"/>
      <c r="W90" s="23"/>
      <c r="X90" s="23"/>
      <c r="Y90" s="24"/>
      <c r="AB90" s="23"/>
      <c r="AC90" s="23"/>
    </row>
    <row r="91" spans="1:29" customFormat="1" x14ac:dyDescent="0.25">
      <c r="A91" s="13">
        <v>18</v>
      </c>
      <c r="B91" s="1">
        <v>1871</v>
      </c>
      <c r="C91" s="6" t="s">
        <v>102</v>
      </c>
      <c r="D91" s="6">
        <v>21.5372743396671</v>
      </c>
      <c r="E91" s="5">
        <v>5.3174956466726098</v>
      </c>
      <c r="F91" s="6">
        <v>655.43245519724098</v>
      </c>
      <c r="G91" s="5">
        <f t="shared" si="22"/>
        <v>26.854769986339711</v>
      </c>
      <c r="H91" s="5">
        <f t="shared" si="19"/>
        <v>65.543245519724096</v>
      </c>
      <c r="I91" s="6">
        <f t="shared" si="20"/>
        <v>268.5476998633971</v>
      </c>
      <c r="J91" s="1" t="str">
        <f>IF(G91&gt;=H91,"JA","NEI")</f>
        <v>NEI</v>
      </c>
      <c r="K91" s="1">
        <f t="shared" si="18"/>
        <v>1200</v>
      </c>
      <c r="L91" s="4">
        <f t="shared" si="23"/>
        <v>4608.2785296558941</v>
      </c>
      <c r="M91" s="4">
        <f t="shared" si="24"/>
        <v>9216.5570593117882</v>
      </c>
      <c r="N91" s="4">
        <f t="shared" si="25"/>
        <v>61390.004188772575</v>
      </c>
      <c r="O91" s="4">
        <f t="shared" si="26"/>
        <v>33772.558734820821</v>
      </c>
      <c r="P91" s="4">
        <f t="shared" si="27"/>
        <v>9216.5570593117882</v>
      </c>
      <c r="Q91" s="4">
        <f t="shared" si="28"/>
        <v>7444.1422402133667</v>
      </c>
      <c r="R91" s="4">
        <f t="shared" si="29"/>
        <v>12406.903733688945</v>
      </c>
      <c r="S91" s="55">
        <f t="shared" si="30"/>
        <v>184202.23829030132</v>
      </c>
      <c r="T91" s="4">
        <f t="shared" si="31"/>
        <v>322257.23983607651</v>
      </c>
      <c r="U91" s="4">
        <f t="shared" si="21"/>
        <v>322257.23983607651</v>
      </c>
      <c r="V91" s="27"/>
      <c r="W91" s="23"/>
      <c r="X91" s="23"/>
      <c r="Y91" s="24"/>
      <c r="AB91" s="23"/>
      <c r="AC91" s="23"/>
    </row>
    <row r="92" spans="1:29" customFormat="1" x14ac:dyDescent="0.25">
      <c r="A92" s="13">
        <v>18</v>
      </c>
      <c r="B92" s="1">
        <v>1874</v>
      </c>
      <c r="C92" s="6" t="s">
        <v>103</v>
      </c>
      <c r="D92" s="6">
        <v>0.44668382231982195</v>
      </c>
      <c r="E92" s="5">
        <v>1.1214681612331001</v>
      </c>
      <c r="F92" s="6">
        <v>118.654125180389</v>
      </c>
      <c r="G92" s="5">
        <f t="shared" si="22"/>
        <v>1.5681519835529221</v>
      </c>
      <c r="H92" s="5">
        <f t="shared" si="19"/>
        <v>11.865412518038902</v>
      </c>
      <c r="I92" s="6">
        <f t="shared" si="20"/>
        <v>15.681519835529221</v>
      </c>
      <c r="J92" s="1" t="str">
        <f>IF(G92&gt;=H92,"JA","NEI")</f>
        <v>NEI</v>
      </c>
      <c r="K92" s="1">
        <f t="shared" si="18"/>
        <v>1490</v>
      </c>
      <c r="L92" s="4">
        <f t="shared" si="23"/>
        <v>334.12614313562113</v>
      </c>
      <c r="M92" s="4">
        <f t="shared" si="24"/>
        <v>668.25228627124227</v>
      </c>
      <c r="N92" s="4">
        <f t="shared" si="25"/>
        <v>4451.1209977157914</v>
      </c>
      <c r="O92" s="4">
        <f t="shared" si="26"/>
        <v>2448.700685357559</v>
      </c>
      <c r="P92" s="4">
        <f t="shared" si="27"/>
        <v>668.25228627124227</v>
      </c>
      <c r="Q92" s="4">
        <f t="shared" si="28"/>
        <v>539.74223121908017</v>
      </c>
      <c r="R92" s="4">
        <f t="shared" si="29"/>
        <v>899.57038536513369</v>
      </c>
      <c r="S92" s="55">
        <f t="shared" si="30"/>
        <v>13355.699539602869</v>
      </c>
      <c r="T92" s="4">
        <f t="shared" si="31"/>
        <v>23365.464554938539</v>
      </c>
      <c r="U92" s="4">
        <f t="shared" si="21"/>
        <v>23365.464554938539</v>
      </c>
      <c r="V92" s="27"/>
      <c r="W92" s="23"/>
      <c r="X92" s="23"/>
      <c r="Y92" s="24"/>
      <c r="AB92" s="23"/>
      <c r="AC92" s="23"/>
    </row>
    <row r="93" spans="1:29" customFormat="1" ht="15.75" thickBot="1" x14ac:dyDescent="0.3">
      <c r="A93" s="20">
        <v>18</v>
      </c>
      <c r="B93" s="21">
        <v>1875</v>
      </c>
      <c r="C93" s="14" t="s">
        <v>104</v>
      </c>
      <c r="D93" s="14">
        <v>16.105503462868899</v>
      </c>
      <c r="E93" s="15">
        <v>3.5539666350393699</v>
      </c>
      <c r="F93" s="11">
        <v>923.48162569393594</v>
      </c>
      <c r="G93" s="15">
        <f t="shared" si="22"/>
        <v>19.659470097908269</v>
      </c>
      <c r="H93" s="15">
        <f t="shared" si="19"/>
        <v>92.348162569393594</v>
      </c>
      <c r="I93" s="14">
        <f t="shared" si="20"/>
        <v>196.59470097908269</v>
      </c>
      <c r="J93" s="21" t="str">
        <f>IF(G93&gt;=H93,"JA","NEI")</f>
        <v>NEI</v>
      </c>
      <c r="K93" s="21">
        <f t="shared" si="18"/>
        <v>1490</v>
      </c>
      <c r="L93" s="19">
        <f t="shared" si="23"/>
        <v>3432</v>
      </c>
      <c r="M93" s="19">
        <f t="shared" si="24"/>
        <v>6864</v>
      </c>
      <c r="N93" s="19">
        <f t="shared" si="25"/>
        <v>45720</v>
      </c>
      <c r="O93" s="19">
        <f t="shared" si="26"/>
        <v>25152</v>
      </c>
      <c r="P93" s="19">
        <f t="shared" si="27"/>
        <v>6864</v>
      </c>
      <c r="Q93" s="19">
        <f t="shared" si="28"/>
        <v>5544</v>
      </c>
      <c r="R93" s="19">
        <f t="shared" si="29"/>
        <v>9240</v>
      </c>
      <c r="S93" s="53">
        <f t="shared" si="30"/>
        <v>137184</v>
      </c>
      <c r="T93" s="22">
        <f t="shared" si="31"/>
        <v>292926.10445883323</v>
      </c>
      <c r="U93" s="22">
        <f t="shared" si="21"/>
        <v>240000</v>
      </c>
      <c r="V93" s="27"/>
      <c r="W93" s="23"/>
      <c r="X93" s="23"/>
      <c r="Y93" s="24"/>
      <c r="AB93" s="23"/>
      <c r="AC93" s="23"/>
    </row>
    <row r="94" spans="1:29" customFormat="1" x14ac:dyDescent="0.25">
      <c r="A94" s="17">
        <v>31</v>
      </c>
      <c r="B94" s="2">
        <v>3101</v>
      </c>
      <c r="C94" s="8" t="s">
        <v>105</v>
      </c>
      <c r="D94" s="8">
        <v>62.197959837808199</v>
      </c>
      <c r="E94" s="7">
        <v>20.205801775890599</v>
      </c>
      <c r="F94" s="8">
        <v>642.64339685124605</v>
      </c>
      <c r="G94" s="7">
        <f t="shared" si="22"/>
        <v>82.403761613698805</v>
      </c>
      <c r="H94" s="7">
        <f t="shared" si="19"/>
        <v>64.264339685124611</v>
      </c>
      <c r="I94" s="8">
        <f t="shared" si="20"/>
        <v>642.64339685124605</v>
      </c>
      <c r="J94" s="2" t="str">
        <f>IF(G94&gt;=H94,"JA","NEI")</f>
        <v>JA</v>
      </c>
      <c r="K94" s="2">
        <f t="shared" si="18"/>
        <v>1200</v>
      </c>
      <c r="L94" s="9">
        <f t="shared" si="23"/>
        <v>11027.760689967383</v>
      </c>
      <c r="M94" s="9">
        <f t="shared" si="24"/>
        <v>22055.521379934766</v>
      </c>
      <c r="N94" s="9">
        <f t="shared" si="25"/>
        <v>146908.28052019485</v>
      </c>
      <c r="O94" s="9">
        <f t="shared" si="26"/>
        <v>80818.833588012712</v>
      </c>
      <c r="P94" s="9">
        <f t="shared" si="27"/>
        <v>22055.521379934766</v>
      </c>
      <c r="Q94" s="9">
        <f t="shared" si="28"/>
        <v>17814.074960716542</v>
      </c>
      <c r="R94" s="9">
        <f t="shared" si="29"/>
        <v>29690.124934527568</v>
      </c>
      <c r="S94" s="54">
        <f t="shared" si="30"/>
        <v>440801.95876820671</v>
      </c>
      <c r="T94" s="9">
        <f t="shared" si="31"/>
        <v>771172.07622149528</v>
      </c>
      <c r="U94" s="9">
        <f t="shared" si="21"/>
        <v>771172.07622149528</v>
      </c>
      <c r="V94" s="27"/>
      <c r="W94" s="23"/>
      <c r="X94" s="23"/>
      <c r="Y94" s="24"/>
      <c r="AB94" s="23"/>
      <c r="AC94" s="23"/>
    </row>
    <row r="95" spans="1:29" customFormat="1" x14ac:dyDescent="0.25">
      <c r="A95" s="13">
        <v>31</v>
      </c>
      <c r="B95" s="1">
        <v>3103</v>
      </c>
      <c r="C95" s="6" t="s">
        <v>106</v>
      </c>
      <c r="D95" s="6">
        <v>33.024388215066701</v>
      </c>
      <c r="E95" s="5">
        <v>21.425479373785201</v>
      </c>
      <c r="F95" s="6">
        <v>137.92857642360602</v>
      </c>
      <c r="G95" s="5">
        <f t="shared" si="22"/>
        <v>54.449867588851902</v>
      </c>
      <c r="H95" s="5">
        <f t="shared" si="19"/>
        <v>13.792857642360602</v>
      </c>
      <c r="I95" s="6">
        <f t="shared" si="20"/>
        <v>137.92857642360602</v>
      </c>
      <c r="J95" s="1" t="str">
        <f>IF(G95&gt;=H95,"JA","NEI")</f>
        <v>JA</v>
      </c>
      <c r="K95" s="1">
        <f t="shared" si="18"/>
        <v>1490</v>
      </c>
      <c r="L95" s="4">
        <f t="shared" si="23"/>
        <v>2938.8441778577735</v>
      </c>
      <c r="M95" s="4">
        <f t="shared" si="24"/>
        <v>5877.688355715547</v>
      </c>
      <c r="N95" s="4">
        <f t="shared" si="25"/>
        <v>39150.33677495845</v>
      </c>
      <c r="O95" s="4">
        <f t="shared" si="26"/>
        <v>21537.823065698929</v>
      </c>
      <c r="P95" s="4">
        <f t="shared" si="27"/>
        <v>5877.688355715547</v>
      </c>
      <c r="Q95" s="4">
        <f t="shared" si="28"/>
        <v>4747.3636719240958</v>
      </c>
      <c r="R95" s="4">
        <f t="shared" si="29"/>
        <v>7912.2727865401594</v>
      </c>
      <c r="S95" s="55">
        <f t="shared" si="30"/>
        <v>117471.56168276246</v>
      </c>
      <c r="T95" s="4">
        <f t="shared" si="31"/>
        <v>205513.57887117297</v>
      </c>
      <c r="U95" s="4">
        <f t="shared" si="21"/>
        <v>205513.57887117297</v>
      </c>
      <c r="V95" s="27"/>
      <c r="W95" s="23"/>
      <c r="X95" s="23"/>
      <c r="Y95" s="24"/>
      <c r="AB95" s="23"/>
      <c r="AC95" s="23"/>
    </row>
    <row r="96" spans="1:29" customFormat="1" x14ac:dyDescent="0.25">
      <c r="A96" s="13">
        <v>31</v>
      </c>
      <c r="B96" s="1">
        <v>3105</v>
      </c>
      <c r="C96" s="6" t="s">
        <v>107</v>
      </c>
      <c r="D96" s="6">
        <v>78.073436730834899</v>
      </c>
      <c r="E96" s="5">
        <v>28.457872728066199</v>
      </c>
      <c r="F96" s="6">
        <v>405.73796792033301</v>
      </c>
      <c r="G96" s="5">
        <f t="shared" si="22"/>
        <v>106.53130945890109</v>
      </c>
      <c r="H96" s="5">
        <f t="shared" si="19"/>
        <v>40.573796792033306</v>
      </c>
      <c r="I96" s="6">
        <f t="shared" si="20"/>
        <v>405.73796792033301</v>
      </c>
      <c r="J96" s="1" t="str">
        <f>IF(G96&gt;=H96,"JA","NEI")</f>
        <v>JA</v>
      </c>
      <c r="K96" s="1">
        <f t="shared" si="18"/>
        <v>1200</v>
      </c>
      <c r="L96" s="4">
        <f t="shared" si="23"/>
        <v>6962.4635295129137</v>
      </c>
      <c r="M96" s="4">
        <f t="shared" si="24"/>
        <v>13924.927059025827</v>
      </c>
      <c r="N96" s="4">
        <f t="shared" si="25"/>
        <v>92751.699466588121</v>
      </c>
      <c r="O96" s="4">
        <f t="shared" si="26"/>
        <v>51025.606845661081</v>
      </c>
      <c r="P96" s="4">
        <f t="shared" si="27"/>
        <v>13924.927059025827</v>
      </c>
      <c r="Q96" s="4">
        <f t="shared" si="28"/>
        <v>11247.05647075163</v>
      </c>
      <c r="R96" s="4">
        <f t="shared" si="29"/>
        <v>18745.094117919383</v>
      </c>
      <c r="S96" s="55">
        <f t="shared" si="30"/>
        <v>278303.78695591481</v>
      </c>
      <c r="T96" s="4">
        <f t="shared" si="31"/>
        <v>486885.56150439958</v>
      </c>
      <c r="U96" s="4">
        <f t="shared" si="21"/>
        <v>486885.56150439958</v>
      </c>
      <c r="V96" s="27"/>
      <c r="W96" s="23"/>
      <c r="X96" s="23"/>
      <c r="Y96" s="24"/>
      <c r="AB96" s="23"/>
      <c r="AC96" s="23"/>
    </row>
    <row r="97" spans="1:29" customFormat="1" x14ac:dyDescent="0.25">
      <c r="A97" s="13">
        <v>31</v>
      </c>
      <c r="B97" s="1">
        <v>3107</v>
      </c>
      <c r="C97" s="6" t="s">
        <v>108</v>
      </c>
      <c r="D97" s="6">
        <v>67.459543133470888</v>
      </c>
      <c r="E97" s="5">
        <v>38.785400293863198</v>
      </c>
      <c r="F97" s="6">
        <v>292.26564206068599</v>
      </c>
      <c r="G97" s="5">
        <f t="shared" si="22"/>
        <v>106.24494342733408</v>
      </c>
      <c r="H97" s="5">
        <f t="shared" si="19"/>
        <v>29.226564206068602</v>
      </c>
      <c r="I97" s="6">
        <f t="shared" si="20"/>
        <v>292.26564206068599</v>
      </c>
      <c r="J97" s="1" t="str">
        <f>IF(G97&gt;=H97,"JA","NEI")</f>
        <v>JA</v>
      </c>
      <c r="K97" s="1">
        <f t="shared" si="18"/>
        <v>1200</v>
      </c>
      <c r="L97" s="4">
        <f t="shared" si="23"/>
        <v>5015.2784177613712</v>
      </c>
      <c r="M97" s="4">
        <f t="shared" si="24"/>
        <v>10030.556835522742</v>
      </c>
      <c r="N97" s="4">
        <f t="shared" si="25"/>
        <v>66811.925775072814</v>
      </c>
      <c r="O97" s="4">
        <f t="shared" si="26"/>
        <v>36755.32714555187</v>
      </c>
      <c r="P97" s="4">
        <f t="shared" si="27"/>
        <v>10030.556835522742</v>
      </c>
      <c r="Q97" s="4">
        <f t="shared" si="28"/>
        <v>8101.6035979222152</v>
      </c>
      <c r="R97" s="4">
        <f t="shared" si="29"/>
        <v>13502.672663203692</v>
      </c>
      <c r="S97" s="55">
        <f t="shared" si="30"/>
        <v>200470.84920226573</v>
      </c>
      <c r="T97" s="4">
        <f t="shared" si="31"/>
        <v>350718.77047282318</v>
      </c>
      <c r="U97" s="4">
        <f t="shared" si="21"/>
        <v>350718.77047282318</v>
      </c>
      <c r="V97" s="27"/>
      <c r="W97" s="23"/>
      <c r="X97" s="23"/>
      <c r="Y97" s="24"/>
      <c r="AB97" s="23"/>
      <c r="AC97" s="23"/>
    </row>
    <row r="98" spans="1:29" customFormat="1" x14ac:dyDescent="0.25">
      <c r="A98" s="13">
        <v>31</v>
      </c>
      <c r="B98" s="1">
        <v>3110</v>
      </c>
      <c r="C98" s="6" t="s">
        <v>112</v>
      </c>
      <c r="D98" s="6">
        <v>4.90312927198078</v>
      </c>
      <c r="E98" s="5">
        <v>4.4974464646420795</v>
      </c>
      <c r="F98" s="6">
        <v>89.898517273739898</v>
      </c>
      <c r="G98" s="5">
        <f t="shared" si="22"/>
        <v>9.4005757366228586</v>
      </c>
      <c r="H98" s="5">
        <f t="shared" si="19"/>
        <v>8.9898517273739902</v>
      </c>
      <c r="I98" s="6">
        <f t="shared" si="20"/>
        <v>89.898517273739898</v>
      </c>
      <c r="J98" s="1" t="str">
        <f>IF(G98&gt;=H98,"JA","NEI")</f>
        <v>JA</v>
      </c>
      <c r="K98" s="1">
        <f t="shared" si="18"/>
        <v>1490</v>
      </c>
      <c r="L98" s="4">
        <f t="shared" si="23"/>
        <v>1915.467707551576</v>
      </c>
      <c r="M98" s="4">
        <f t="shared" si="24"/>
        <v>3830.9354151031521</v>
      </c>
      <c r="N98" s="4">
        <f t="shared" si="25"/>
        <v>25517.244635564701</v>
      </c>
      <c r="O98" s="4">
        <f t="shared" si="26"/>
        <v>14037.833269329034</v>
      </c>
      <c r="P98" s="4">
        <f t="shared" si="27"/>
        <v>3830.9354151031521</v>
      </c>
      <c r="Q98" s="4">
        <f t="shared" si="28"/>
        <v>3094.2170660448533</v>
      </c>
      <c r="R98" s="4">
        <f t="shared" si="29"/>
        <v>5157.0284434080895</v>
      </c>
      <c r="S98" s="55">
        <f t="shared" si="30"/>
        <v>76565.128785767898</v>
      </c>
      <c r="T98" s="4">
        <f t="shared" si="31"/>
        <v>133948.79073787245</v>
      </c>
      <c r="U98" s="4">
        <f t="shared" si="21"/>
        <v>133948.79073787245</v>
      </c>
      <c r="V98" s="27"/>
      <c r="W98" s="23"/>
      <c r="X98" s="23"/>
      <c r="Y98" s="24"/>
      <c r="AB98" s="23"/>
      <c r="AC98" s="23"/>
    </row>
    <row r="99" spans="1:29" customFormat="1" x14ac:dyDescent="0.25">
      <c r="A99" s="13">
        <v>31</v>
      </c>
      <c r="B99" s="1">
        <v>3112</v>
      </c>
      <c r="C99" s="6" t="s">
        <v>118</v>
      </c>
      <c r="D99" s="6">
        <v>35.272758389749399</v>
      </c>
      <c r="E99" s="5">
        <v>7.1389995338401704</v>
      </c>
      <c r="F99" s="6">
        <v>118.82616591703599</v>
      </c>
      <c r="G99" s="5">
        <f t="shared" si="22"/>
        <v>42.411757923589569</v>
      </c>
      <c r="H99" s="5">
        <f t="shared" si="19"/>
        <v>11.8826165917036</v>
      </c>
      <c r="I99" s="6">
        <f t="shared" si="20"/>
        <v>118.82616591703599</v>
      </c>
      <c r="J99" s="1" t="str">
        <f>IF(G99&gt;=H99,"JA","NEI")</f>
        <v>JA</v>
      </c>
      <c r="K99" s="1">
        <f t="shared" si="18"/>
        <v>1490</v>
      </c>
      <c r="L99" s="4">
        <f t="shared" si="23"/>
        <v>2531.829117194286</v>
      </c>
      <c r="M99" s="4">
        <f t="shared" si="24"/>
        <v>5063.6582343885721</v>
      </c>
      <c r="N99" s="4">
        <f t="shared" si="25"/>
        <v>33728.21306472108</v>
      </c>
      <c r="O99" s="4">
        <f t="shared" si="26"/>
        <v>18554.943460277005</v>
      </c>
      <c r="P99" s="4">
        <f t="shared" si="27"/>
        <v>5063.6582343885721</v>
      </c>
      <c r="Q99" s="4">
        <f t="shared" si="28"/>
        <v>4089.8778046984617</v>
      </c>
      <c r="R99" s="4">
        <f t="shared" si="29"/>
        <v>6816.4630078307691</v>
      </c>
      <c r="S99" s="55">
        <f t="shared" si="30"/>
        <v>101202.34429288488</v>
      </c>
      <c r="T99" s="4">
        <f t="shared" si="31"/>
        <v>177050.98721638363</v>
      </c>
      <c r="U99" s="4">
        <f t="shared" si="21"/>
        <v>177050.98721638363</v>
      </c>
      <c r="V99" s="27"/>
      <c r="W99" s="23"/>
      <c r="X99" s="23"/>
      <c r="Y99" s="24"/>
      <c r="AB99" s="23"/>
      <c r="AC99" s="23"/>
    </row>
    <row r="100" spans="1:29" customFormat="1" x14ac:dyDescent="0.25">
      <c r="A100" s="13">
        <v>31</v>
      </c>
      <c r="B100" s="1">
        <v>3114</v>
      </c>
      <c r="C100" s="6" t="s">
        <v>356</v>
      </c>
      <c r="D100" s="6">
        <v>35.176935350857505</v>
      </c>
      <c r="E100" s="5">
        <v>4.6244165978658405</v>
      </c>
      <c r="F100" s="6">
        <v>257.08633695139599</v>
      </c>
      <c r="G100" s="5">
        <f t="shared" si="22"/>
        <v>39.801351948723344</v>
      </c>
      <c r="H100" s="5">
        <f t="shared" si="19"/>
        <v>25.7086336951396</v>
      </c>
      <c r="I100" s="6">
        <f t="shared" si="20"/>
        <v>257.08633695139599</v>
      </c>
      <c r="J100" s="1" t="str">
        <f>IF(G100&gt;=H100,"JA","NEI")</f>
        <v>JA</v>
      </c>
      <c r="K100" s="1">
        <f t="shared" si="18"/>
        <v>1200</v>
      </c>
      <c r="L100" s="4">
        <f t="shared" si="23"/>
        <v>4411.6015420859549</v>
      </c>
      <c r="M100" s="4">
        <f t="shared" si="24"/>
        <v>8823.2030841719097</v>
      </c>
      <c r="N100" s="4">
        <f t="shared" si="25"/>
        <v>58769.936627089119</v>
      </c>
      <c r="O100" s="4">
        <f t="shared" si="26"/>
        <v>32331.177735007561</v>
      </c>
      <c r="P100" s="4">
        <f t="shared" si="27"/>
        <v>8823.2030841719097</v>
      </c>
      <c r="Q100" s="4">
        <f t="shared" si="28"/>
        <v>7126.4332602926961</v>
      </c>
      <c r="R100" s="4">
        <f t="shared" si="29"/>
        <v>11877.388767154494</v>
      </c>
      <c r="S100" s="55">
        <f t="shared" si="30"/>
        <v>176340.66024170152</v>
      </c>
      <c r="T100" s="4">
        <f t="shared" si="31"/>
        <v>308503.60434167518</v>
      </c>
      <c r="U100" s="4">
        <f t="shared" si="21"/>
        <v>308503.60434167518</v>
      </c>
      <c r="V100" s="27"/>
      <c r="W100" s="23"/>
      <c r="X100" s="23"/>
      <c r="Y100" s="24"/>
      <c r="AB100" s="23"/>
      <c r="AC100" s="23"/>
    </row>
    <row r="101" spans="1:29" customFormat="1" x14ac:dyDescent="0.25">
      <c r="A101" s="13">
        <v>31</v>
      </c>
      <c r="B101" s="1">
        <v>3116</v>
      </c>
      <c r="C101" s="6" t="s">
        <v>116</v>
      </c>
      <c r="D101" s="6">
        <v>32.779563516030301</v>
      </c>
      <c r="E101" s="5">
        <v>3.9041738069383398</v>
      </c>
      <c r="F101" s="6">
        <v>101.241492175617</v>
      </c>
      <c r="G101" s="5">
        <f t="shared" si="22"/>
        <v>36.683737322968639</v>
      </c>
      <c r="H101" s="5">
        <f t="shared" si="19"/>
        <v>10.124149217561701</v>
      </c>
      <c r="I101" s="6">
        <f t="shared" si="20"/>
        <v>101.241492175617</v>
      </c>
      <c r="J101" s="1" t="str">
        <f>IF(G101&gt;=H101,"JA","NEI")</f>
        <v>JA</v>
      </c>
      <c r="K101" s="1">
        <f t="shared" si="18"/>
        <v>1490</v>
      </c>
      <c r="L101" s="4">
        <f t="shared" si="23"/>
        <v>2157.1524737858717</v>
      </c>
      <c r="M101" s="4">
        <f t="shared" si="24"/>
        <v>4314.3049475717435</v>
      </c>
      <c r="N101" s="4">
        <f t="shared" si="25"/>
        <v>28736.89134658801</v>
      </c>
      <c r="O101" s="4">
        <f t="shared" si="26"/>
        <v>15809.061486206947</v>
      </c>
      <c r="P101" s="4">
        <f t="shared" si="27"/>
        <v>4314.3049475717435</v>
      </c>
      <c r="Q101" s="4">
        <f t="shared" si="28"/>
        <v>3484.6309191925616</v>
      </c>
      <c r="R101" s="4">
        <f t="shared" si="29"/>
        <v>5807.7181986542691</v>
      </c>
      <c r="S101" s="55">
        <f t="shared" si="30"/>
        <v>86225.759022098195</v>
      </c>
      <c r="T101" s="4">
        <f t="shared" si="31"/>
        <v>150849.82334166934</v>
      </c>
      <c r="U101" s="4">
        <f t="shared" si="21"/>
        <v>150849.82334166934</v>
      </c>
      <c r="V101" s="27"/>
      <c r="W101" s="23"/>
      <c r="X101" s="23"/>
      <c r="Y101" s="24"/>
      <c r="AB101" s="23"/>
      <c r="AC101" s="23"/>
    </row>
    <row r="102" spans="1:29" customFormat="1" x14ac:dyDescent="0.25">
      <c r="A102" s="13">
        <v>31</v>
      </c>
      <c r="B102" s="1">
        <v>3118</v>
      </c>
      <c r="C102" s="6" t="s">
        <v>115</v>
      </c>
      <c r="D102" s="6">
        <v>237.747078624956</v>
      </c>
      <c r="E102" s="5">
        <v>31.890438778365599</v>
      </c>
      <c r="F102" s="6">
        <v>791.14902860140501</v>
      </c>
      <c r="G102" s="5">
        <f t="shared" si="22"/>
        <v>269.63751740332162</v>
      </c>
      <c r="H102" s="5">
        <f t="shared" si="19"/>
        <v>79.114902860140504</v>
      </c>
      <c r="I102" s="6">
        <f t="shared" si="20"/>
        <v>791.14902860140501</v>
      </c>
      <c r="J102" s="1" t="str">
        <f>IF(G102&gt;=H102,"JA","NEI")</f>
        <v>JA</v>
      </c>
      <c r="K102" s="1">
        <f t="shared" si="18"/>
        <v>1200</v>
      </c>
      <c r="L102" s="4">
        <f t="shared" si="23"/>
        <v>13576.117330800111</v>
      </c>
      <c r="M102" s="4">
        <f t="shared" si="24"/>
        <v>27152.234661600221</v>
      </c>
      <c r="N102" s="4">
        <f t="shared" si="25"/>
        <v>180856.6679382812</v>
      </c>
      <c r="O102" s="4">
        <f t="shared" si="26"/>
        <v>99494.901836912701</v>
      </c>
      <c r="P102" s="4">
        <f t="shared" si="27"/>
        <v>27152.234661600221</v>
      </c>
      <c r="Q102" s="4">
        <f t="shared" si="28"/>
        <v>21930.651072830948</v>
      </c>
      <c r="R102" s="4">
        <f t="shared" si="29"/>
        <v>36551.085121384916</v>
      </c>
      <c r="S102" s="55">
        <f t="shared" si="30"/>
        <v>542664.94169827574</v>
      </c>
      <c r="T102" s="4">
        <f t="shared" si="31"/>
        <v>949378.83432168607</v>
      </c>
      <c r="U102" s="4">
        <f t="shared" si="21"/>
        <v>949378.83432168607</v>
      </c>
      <c r="V102" s="27"/>
      <c r="W102" s="23"/>
      <c r="X102" s="23"/>
      <c r="Y102" s="24"/>
      <c r="AB102" s="23"/>
      <c r="AC102" s="23"/>
    </row>
    <row r="103" spans="1:29" customFormat="1" x14ac:dyDescent="0.25">
      <c r="A103" s="13">
        <v>31</v>
      </c>
      <c r="B103" s="1">
        <v>3120</v>
      </c>
      <c r="C103" s="6" t="s">
        <v>117</v>
      </c>
      <c r="D103" s="6">
        <v>110.57850771653899</v>
      </c>
      <c r="E103" s="5">
        <v>8.9892264214733899</v>
      </c>
      <c r="F103" s="6">
        <v>434.96713155422697</v>
      </c>
      <c r="G103" s="5">
        <f t="shared" si="22"/>
        <v>119.56773413801238</v>
      </c>
      <c r="H103" s="5">
        <f t="shared" si="19"/>
        <v>43.496713155422697</v>
      </c>
      <c r="I103" s="6">
        <f t="shared" si="20"/>
        <v>434.96713155422697</v>
      </c>
      <c r="J103" s="1" t="str">
        <f>IF(G103&gt;=H103,"JA","NEI")</f>
        <v>JA</v>
      </c>
      <c r="K103" s="1">
        <f t="shared" si="18"/>
        <v>1200</v>
      </c>
      <c r="L103" s="4">
        <f t="shared" si="23"/>
        <v>7464.0359774705348</v>
      </c>
      <c r="M103" s="4">
        <f t="shared" si="24"/>
        <v>14928.07195494107</v>
      </c>
      <c r="N103" s="4">
        <f t="shared" si="25"/>
        <v>99433.486273296279</v>
      </c>
      <c r="O103" s="4">
        <f t="shared" si="26"/>
        <v>54701.466464259582</v>
      </c>
      <c r="P103" s="4">
        <f t="shared" si="27"/>
        <v>14928.07195494107</v>
      </c>
      <c r="Q103" s="4">
        <f t="shared" si="28"/>
        <v>12057.288886683171</v>
      </c>
      <c r="R103" s="4">
        <f t="shared" si="29"/>
        <v>20095.481477805286</v>
      </c>
      <c r="S103" s="55">
        <f t="shared" si="30"/>
        <v>298352.65487567533</v>
      </c>
      <c r="T103" s="4">
        <f t="shared" si="31"/>
        <v>521960.55786507233</v>
      </c>
      <c r="U103" s="4">
        <f t="shared" si="21"/>
        <v>521960.55786507233</v>
      </c>
      <c r="V103" s="27"/>
      <c r="W103" s="23"/>
      <c r="X103" s="23"/>
      <c r="Y103" s="24"/>
      <c r="AB103" s="23"/>
      <c r="AC103" s="23"/>
    </row>
    <row r="104" spans="1:29" customFormat="1" x14ac:dyDescent="0.25">
      <c r="A104" s="13">
        <v>31</v>
      </c>
      <c r="B104" s="1">
        <v>3122</v>
      </c>
      <c r="C104" s="6" t="s">
        <v>114</v>
      </c>
      <c r="D104" s="6">
        <v>40.445925029669297</v>
      </c>
      <c r="E104" s="5">
        <v>4.5931043719696492</v>
      </c>
      <c r="F104" s="6">
        <v>412.933625371603</v>
      </c>
      <c r="G104" s="5">
        <f t="shared" si="22"/>
        <v>45.039029401638949</v>
      </c>
      <c r="H104" s="5">
        <f t="shared" si="19"/>
        <v>41.293362537160306</v>
      </c>
      <c r="I104" s="6">
        <f t="shared" si="20"/>
        <v>412.933625371603</v>
      </c>
      <c r="J104" s="1" t="str">
        <f>IF(G104&gt;=H104,"JA","NEI")</f>
        <v>JA</v>
      </c>
      <c r="K104" s="1">
        <f t="shared" si="18"/>
        <v>1200</v>
      </c>
      <c r="L104" s="4">
        <f t="shared" si="23"/>
        <v>7085.941011376708</v>
      </c>
      <c r="M104" s="4">
        <f t="shared" si="24"/>
        <v>14171.882022753416</v>
      </c>
      <c r="N104" s="4">
        <f t="shared" si="25"/>
        <v>94396.626759948456</v>
      </c>
      <c r="O104" s="4">
        <f t="shared" si="26"/>
        <v>51930.532726732796</v>
      </c>
      <c r="P104" s="4">
        <f t="shared" si="27"/>
        <v>14171.882022753416</v>
      </c>
      <c r="Q104" s="4">
        <f t="shared" si="28"/>
        <v>11446.520095300835</v>
      </c>
      <c r="R104" s="4">
        <f t="shared" si="29"/>
        <v>19077.533492168059</v>
      </c>
      <c r="S104" s="55">
        <f t="shared" si="30"/>
        <v>283239.43231488997</v>
      </c>
      <c r="T104" s="4">
        <f t="shared" si="31"/>
        <v>495520.35044592363</v>
      </c>
      <c r="U104" s="4">
        <f t="shared" si="21"/>
        <v>495520.35044592363</v>
      </c>
      <c r="V104" s="27"/>
      <c r="W104" s="23"/>
      <c r="X104" s="23"/>
      <c r="Y104" s="24"/>
      <c r="AB104" s="23"/>
      <c r="AC104" s="23"/>
    </row>
    <row r="105" spans="1:29" customFormat="1" ht="15.75" thickBot="1" x14ac:dyDescent="0.3">
      <c r="A105" s="18">
        <v>31</v>
      </c>
      <c r="B105" s="3">
        <v>3124</v>
      </c>
      <c r="C105" s="11" t="s">
        <v>113</v>
      </c>
      <c r="D105" s="11">
        <v>21.424329638783099</v>
      </c>
      <c r="E105" s="10">
        <v>2.31577566337466</v>
      </c>
      <c r="F105" s="11">
        <v>319.29348129793601</v>
      </c>
      <c r="G105" s="10">
        <f t="shared" si="22"/>
        <v>23.740105302157758</v>
      </c>
      <c r="H105" s="10">
        <f t="shared" si="19"/>
        <v>31.929348129793603</v>
      </c>
      <c r="I105" s="11">
        <f t="shared" si="20"/>
        <v>237.40105302157758</v>
      </c>
      <c r="J105" s="3" t="str">
        <f>IF(G105&gt;=H105,"JA","NEI")</f>
        <v>NEI</v>
      </c>
      <c r="K105" s="3">
        <f t="shared" si="18"/>
        <v>1200</v>
      </c>
      <c r="L105" s="19">
        <f t="shared" si="23"/>
        <v>4073.8020698502714</v>
      </c>
      <c r="M105" s="19">
        <f t="shared" si="24"/>
        <v>8147.6041397005429</v>
      </c>
      <c r="N105" s="19">
        <f t="shared" si="25"/>
        <v>54269.880720732639</v>
      </c>
      <c r="O105" s="19">
        <f t="shared" si="26"/>
        <v>29855.556427993597</v>
      </c>
      <c r="P105" s="19">
        <f t="shared" si="27"/>
        <v>8147.6041397005429</v>
      </c>
      <c r="Q105" s="19">
        <f t="shared" si="28"/>
        <v>6580.7571897581302</v>
      </c>
      <c r="R105" s="19">
        <f t="shared" si="29"/>
        <v>10967.928649596884</v>
      </c>
      <c r="S105" s="53">
        <f t="shared" si="30"/>
        <v>162838.1302885605</v>
      </c>
      <c r="T105" s="19">
        <f t="shared" si="31"/>
        <v>284881.2636258931</v>
      </c>
      <c r="U105" s="19">
        <f t="shared" si="21"/>
        <v>284881.2636258931</v>
      </c>
      <c r="V105" s="27"/>
      <c r="W105" s="23"/>
      <c r="X105" s="23"/>
      <c r="Y105" s="24"/>
      <c r="AB105" s="23"/>
      <c r="AC105" s="23"/>
    </row>
    <row r="106" spans="1:29" customFormat="1" x14ac:dyDescent="0.25">
      <c r="A106" s="17">
        <v>32</v>
      </c>
      <c r="B106" s="2">
        <v>3201</v>
      </c>
      <c r="C106" s="8" t="s">
        <v>124</v>
      </c>
      <c r="D106" s="8">
        <v>14.069706049374298</v>
      </c>
      <c r="E106" s="7">
        <v>35.642369326868604</v>
      </c>
      <c r="F106" s="8">
        <v>192.40256566540302</v>
      </c>
      <c r="G106" s="7">
        <f t="shared" si="22"/>
        <v>49.7120753762429</v>
      </c>
      <c r="H106" s="7">
        <f t="shared" si="19"/>
        <v>19.240256566540303</v>
      </c>
      <c r="I106" s="8">
        <f t="shared" si="20"/>
        <v>192.40256566540302</v>
      </c>
      <c r="J106" s="2" t="str">
        <f>IF(G106&gt;=H106,"JA","NEI")</f>
        <v>JA</v>
      </c>
      <c r="K106" s="2">
        <f t="shared" si="18"/>
        <v>1490</v>
      </c>
      <c r="L106" s="9">
        <f t="shared" si="23"/>
        <v>3432</v>
      </c>
      <c r="M106" s="9">
        <f t="shared" si="24"/>
        <v>6864</v>
      </c>
      <c r="N106" s="9">
        <f t="shared" si="25"/>
        <v>45720</v>
      </c>
      <c r="O106" s="9">
        <f t="shared" si="26"/>
        <v>25152</v>
      </c>
      <c r="P106" s="9">
        <f t="shared" si="27"/>
        <v>6864</v>
      </c>
      <c r="Q106" s="9">
        <f t="shared" si="28"/>
        <v>5544</v>
      </c>
      <c r="R106" s="9">
        <f t="shared" si="29"/>
        <v>9240</v>
      </c>
      <c r="S106" s="54">
        <f t="shared" si="30"/>
        <v>137184</v>
      </c>
      <c r="T106" s="9">
        <f t="shared" si="31"/>
        <v>286679.82284145051</v>
      </c>
      <c r="U106" s="9">
        <f t="shared" si="21"/>
        <v>240000</v>
      </c>
      <c r="V106" s="27"/>
      <c r="W106" s="23"/>
      <c r="X106" s="23"/>
      <c r="Y106" s="24"/>
      <c r="AB106" s="23"/>
      <c r="AC106" s="23"/>
    </row>
    <row r="107" spans="1:29" customFormat="1" x14ac:dyDescent="0.25">
      <c r="A107" s="13">
        <v>32</v>
      </c>
      <c r="B107" s="1">
        <v>3203</v>
      </c>
      <c r="C107" s="6" t="s">
        <v>125</v>
      </c>
      <c r="D107" s="6">
        <v>40.865264559567798</v>
      </c>
      <c r="E107" s="5">
        <v>44.268899135554996</v>
      </c>
      <c r="F107" s="6">
        <v>376.927763586938</v>
      </c>
      <c r="G107" s="5">
        <f t="shared" si="22"/>
        <v>85.134163695122794</v>
      </c>
      <c r="H107" s="5">
        <f t="shared" si="19"/>
        <v>37.692776358693798</v>
      </c>
      <c r="I107" s="6">
        <f t="shared" si="20"/>
        <v>376.927763586938</v>
      </c>
      <c r="J107" s="1" t="str">
        <f>IF(G107&gt;=H107,"JA","NEI")</f>
        <v>JA</v>
      </c>
      <c r="K107" s="1">
        <f t="shared" si="18"/>
        <v>1200</v>
      </c>
      <c r="L107" s="4">
        <f t="shared" si="23"/>
        <v>6468.0804231518559</v>
      </c>
      <c r="M107" s="4">
        <f t="shared" si="24"/>
        <v>12936.160846303712</v>
      </c>
      <c r="N107" s="4">
        <f t="shared" si="25"/>
        <v>86165.68675597402</v>
      </c>
      <c r="O107" s="4">
        <f t="shared" si="26"/>
        <v>47402.435548693327</v>
      </c>
      <c r="P107" s="4">
        <f t="shared" si="27"/>
        <v>12936.160846303712</v>
      </c>
      <c r="Q107" s="4">
        <f t="shared" si="28"/>
        <v>10448.437606629921</v>
      </c>
      <c r="R107" s="4">
        <f t="shared" si="29"/>
        <v>17414.062677716534</v>
      </c>
      <c r="S107" s="55">
        <f t="shared" si="30"/>
        <v>258542.2915995525</v>
      </c>
      <c r="T107" s="4">
        <f t="shared" si="31"/>
        <v>452313.31630432559</v>
      </c>
      <c r="U107" s="4">
        <f t="shared" si="21"/>
        <v>452313.31630432559</v>
      </c>
      <c r="V107" s="27"/>
      <c r="W107" s="23"/>
      <c r="X107" s="23"/>
      <c r="Y107" s="24"/>
      <c r="AB107" s="23"/>
      <c r="AC107" s="23"/>
    </row>
    <row r="108" spans="1:29" customFormat="1" x14ac:dyDescent="0.25">
      <c r="A108" s="13">
        <v>32</v>
      </c>
      <c r="B108" s="1">
        <v>3205</v>
      </c>
      <c r="C108" s="6" t="s">
        <v>130</v>
      </c>
      <c r="D108" s="6">
        <v>117.901349194571</v>
      </c>
      <c r="E108" s="5">
        <v>32.232717376192397</v>
      </c>
      <c r="F108" s="6">
        <v>456.70737676061998</v>
      </c>
      <c r="G108" s="5">
        <f t="shared" si="22"/>
        <v>150.13406657076339</v>
      </c>
      <c r="H108" s="5">
        <f t="shared" si="19"/>
        <v>45.670737676062004</v>
      </c>
      <c r="I108" s="6">
        <f t="shared" si="20"/>
        <v>456.70737676061998</v>
      </c>
      <c r="J108" s="1" t="str">
        <f>IF(G108&gt;=H108,"JA","NEI")</f>
        <v>JA</v>
      </c>
      <c r="K108" s="1">
        <f t="shared" si="18"/>
        <v>1200</v>
      </c>
      <c r="L108" s="4">
        <f t="shared" si="23"/>
        <v>7837.0985852122394</v>
      </c>
      <c r="M108" s="4">
        <f t="shared" si="24"/>
        <v>15674.197170424479</v>
      </c>
      <c r="N108" s="4">
        <f t="shared" si="25"/>
        <v>104403.30632747774</v>
      </c>
      <c r="O108" s="4">
        <f t="shared" si="26"/>
        <v>57435.519701415571</v>
      </c>
      <c r="P108" s="4">
        <f t="shared" si="27"/>
        <v>15674.197170424479</v>
      </c>
      <c r="Q108" s="4">
        <f t="shared" si="28"/>
        <v>12659.928483804386</v>
      </c>
      <c r="R108" s="4">
        <f t="shared" si="29"/>
        <v>21099.880806340643</v>
      </c>
      <c r="S108" s="55">
        <f t="shared" si="30"/>
        <v>313264.7238676445</v>
      </c>
      <c r="T108" s="4">
        <f t="shared" si="31"/>
        <v>548048.852112744</v>
      </c>
      <c r="U108" s="4">
        <f t="shared" si="21"/>
        <v>548048.852112744</v>
      </c>
      <c r="V108" s="27"/>
      <c r="W108" s="23"/>
      <c r="X108" s="23"/>
      <c r="Y108" s="24"/>
      <c r="AB108" s="23"/>
      <c r="AC108" s="23"/>
    </row>
    <row r="109" spans="1:29" customFormat="1" x14ac:dyDescent="0.25">
      <c r="A109" s="13">
        <v>32</v>
      </c>
      <c r="B109" s="1">
        <v>3207</v>
      </c>
      <c r="C109" s="6" t="s">
        <v>120</v>
      </c>
      <c r="D109" s="6">
        <v>39.5100998828229</v>
      </c>
      <c r="E109" s="5">
        <v>20.266214218664199</v>
      </c>
      <c r="F109" s="6">
        <v>203.66385348448898</v>
      </c>
      <c r="G109" s="5">
        <f t="shared" si="22"/>
        <v>59.776314101487102</v>
      </c>
      <c r="H109" s="5">
        <f t="shared" si="19"/>
        <v>20.366385348448901</v>
      </c>
      <c r="I109" s="6">
        <f t="shared" si="20"/>
        <v>203.66385348448898</v>
      </c>
      <c r="J109" s="1" t="str">
        <f>IF(G109&gt;=H109,"JA","NEI")</f>
        <v>JA</v>
      </c>
      <c r="K109" s="1">
        <f t="shared" si="18"/>
        <v>1200</v>
      </c>
      <c r="L109" s="4">
        <f t="shared" si="23"/>
        <v>3494.871725793831</v>
      </c>
      <c r="M109" s="4">
        <f t="shared" si="24"/>
        <v>6989.7434515876621</v>
      </c>
      <c r="N109" s="4">
        <f t="shared" si="25"/>
        <v>46557.556906554186</v>
      </c>
      <c r="O109" s="4">
        <f t="shared" si="26"/>
        <v>25612.766214209336</v>
      </c>
      <c r="P109" s="4">
        <f t="shared" si="27"/>
        <v>6989.7434515876621</v>
      </c>
      <c r="Q109" s="4">
        <f t="shared" si="28"/>
        <v>5645.5620185900343</v>
      </c>
      <c r="R109" s="4">
        <f t="shared" si="29"/>
        <v>9409.2700309833908</v>
      </c>
      <c r="S109" s="55">
        <f t="shared" si="30"/>
        <v>139697.11038208069</v>
      </c>
      <c r="T109" s="4">
        <f t="shared" si="31"/>
        <v>244396.62418138678</v>
      </c>
      <c r="U109" s="4">
        <f t="shared" si="21"/>
        <v>244396.62418138678</v>
      </c>
      <c r="V109" s="27"/>
      <c r="W109" s="23"/>
      <c r="X109" s="23"/>
      <c r="Y109" s="24"/>
      <c r="AB109" s="23"/>
      <c r="AC109" s="23"/>
    </row>
    <row r="110" spans="1:29" customFormat="1" x14ac:dyDescent="0.25">
      <c r="A110" s="13">
        <v>32</v>
      </c>
      <c r="B110" s="1">
        <v>3209</v>
      </c>
      <c r="C110" s="6" t="s">
        <v>133</v>
      </c>
      <c r="D110" s="6">
        <v>88.607433488263993</v>
      </c>
      <c r="E110" s="5">
        <v>23.370916662233402</v>
      </c>
      <c r="F110" s="6">
        <v>252.521954311586</v>
      </c>
      <c r="G110" s="5">
        <f t="shared" si="22"/>
        <v>111.97835015049739</v>
      </c>
      <c r="H110" s="5">
        <f t="shared" si="19"/>
        <v>25.252195431158601</v>
      </c>
      <c r="I110" s="6">
        <f t="shared" si="20"/>
        <v>252.521954311586</v>
      </c>
      <c r="J110" s="1" t="str">
        <f>IF(G110&gt;=H110,"JA","NEI")</f>
        <v>JA</v>
      </c>
      <c r="K110" s="1">
        <f t="shared" si="18"/>
        <v>1200</v>
      </c>
      <c r="L110" s="4">
        <f t="shared" si="23"/>
        <v>4333.2767359868158</v>
      </c>
      <c r="M110" s="4">
        <f t="shared" si="24"/>
        <v>8666.5534719736315</v>
      </c>
      <c r="N110" s="4">
        <f t="shared" si="25"/>
        <v>57726.51875562856</v>
      </c>
      <c r="O110" s="4">
        <f t="shared" si="26"/>
        <v>31757.160974225058</v>
      </c>
      <c r="P110" s="4">
        <f t="shared" si="27"/>
        <v>8666.5534719736315</v>
      </c>
      <c r="Q110" s="4">
        <f t="shared" si="28"/>
        <v>6999.9085735171639</v>
      </c>
      <c r="R110" s="4">
        <f t="shared" si="29"/>
        <v>11666.514289195275</v>
      </c>
      <c r="S110" s="55">
        <f t="shared" si="30"/>
        <v>173209.85890140309</v>
      </c>
      <c r="T110" s="4">
        <f t="shared" si="31"/>
        <v>303026.34517390322</v>
      </c>
      <c r="U110" s="4">
        <f t="shared" si="21"/>
        <v>303026.34517390322</v>
      </c>
      <c r="V110" s="27"/>
      <c r="W110" s="23"/>
      <c r="X110" s="23"/>
      <c r="Y110" s="24"/>
      <c r="AB110" s="23"/>
      <c r="AC110" s="23"/>
    </row>
    <row r="111" spans="1:29" customFormat="1" x14ac:dyDescent="0.25">
      <c r="A111" s="13">
        <v>32</v>
      </c>
      <c r="B111" s="1">
        <v>3212</v>
      </c>
      <c r="C111" s="6" t="s">
        <v>123</v>
      </c>
      <c r="D111" s="6">
        <v>5.0199506192314303</v>
      </c>
      <c r="E111" s="5">
        <v>9.4270543662130404</v>
      </c>
      <c r="F111" s="6">
        <v>61.500758887952003</v>
      </c>
      <c r="G111" s="5">
        <f t="shared" si="22"/>
        <v>14.447004985444471</v>
      </c>
      <c r="H111" s="5">
        <f t="shared" si="19"/>
        <v>6.1500758887952003</v>
      </c>
      <c r="I111" s="6">
        <f t="shared" si="20"/>
        <v>61.500758887952003</v>
      </c>
      <c r="J111" s="1" t="str">
        <f>IF(G111&gt;=H111,"JA","NEI")</f>
        <v>JA</v>
      </c>
      <c r="K111" s="1">
        <f t="shared" si="18"/>
        <v>1490</v>
      </c>
      <c r="L111" s="4">
        <f t="shared" si="23"/>
        <v>1310.3966696255934</v>
      </c>
      <c r="M111" s="4">
        <f t="shared" si="24"/>
        <v>2620.7933392511868</v>
      </c>
      <c r="N111" s="4">
        <f t="shared" si="25"/>
        <v>17456.682906550737</v>
      </c>
      <c r="O111" s="4">
        <f t="shared" si="26"/>
        <v>9603.4665018714823</v>
      </c>
      <c r="P111" s="4">
        <f t="shared" si="27"/>
        <v>2620.7933392511868</v>
      </c>
      <c r="Q111" s="4">
        <f t="shared" si="28"/>
        <v>2116.7946201644199</v>
      </c>
      <c r="R111" s="4">
        <f t="shared" si="29"/>
        <v>3527.9910336073667</v>
      </c>
      <c r="S111" s="55">
        <f t="shared" si="30"/>
        <v>52379.212332726514</v>
      </c>
      <c r="T111" s="4">
        <f t="shared" si="31"/>
        <v>91636.130743048489</v>
      </c>
      <c r="U111" s="4">
        <f t="shared" si="21"/>
        <v>91636.130743048489</v>
      </c>
      <c r="V111" s="27"/>
      <c r="W111" s="23"/>
      <c r="X111" s="23"/>
      <c r="Y111" s="24"/>
      <c r="AB111" s="23"/>
      <c r="AC111" s="23"/>
    </row>
    <row r="112" spans="1:29" customFormat="1" x14ac:dyDescent="0.25">
      <c r="A112" s="13">
        <v>32</v>
      </c>
      <c r="B112" s="1">
        <v>3214</v>
      </c>
      <c r="C112" s="6" t="s">
        <v>122</v>
      </c>
      <c r="D112" s="6">
        <v>15.2889794039686</v>
      </c>
      <c r="E112" s="5">
        <v>8.9468020002381703</v>
      </c>
      <c r="F112" s="6">
        <v>85.742908775840803</v>
      </c>
      <c r="G112" s="5">
        <f t="shared" si="22"/>
        <v>24.235781404206769</v>
      </c>
      <c r="H112" s="5">
        <f t="shared" si="19"/>
        <v>8.5742908775840814</v>
      </c>
      <c r="I112" s="6">
        <f t="shared" si="20"/>
        <v>85.742908775840803</v>
      </c>
      <c r="J112" s="1" t="str">
        <f>IF(G112&gt;=H112,"JA","NEI")</f>
        <v>JA</v>
      </c>
      <c r="K112" s="1">
        <f t="shared" si="18"/>
        <v>1490</v>
      </c>
      <c r="L112" s="4">
        <f t="shared" si="23"/>
        <v>1826.92415728684</v>
      </c>
      <c r="M112" s="4">
        <f t="shared" si="24"/>
        <v>3653.84831457368</v>
      </c>
      <c r="N112" s="4">
        <f t="shared" si="25"/>
        <v>24337.695941478534</v>
      </c>
      <c r="O112" s="4">
        <f t="shared" si="26"/>
        <v>13388.926691165094</v>
      </c>
      <c r="P112" s="4">
        <f t="shared" si="27"/>
        <v>3653.84831457368</v>
      </c>
      <c r="Q112" s="4">
        <f t="shared" si="28"/>
        <v>2951.1851771556644</v>
      </c>
      <c r="R112" s="4">
        <f t="shared" si="29"/>
        <v>4918.6419619261078</v>
      </c>
      <c r="S112" s="55">
        <f t="shared" si="30"/>
        <v>73025.863517843201</v>
      </c>
      <c r="T112" s="4">
        <f t="shared" si="31"/>
        <v>127756.9340760028</v>
      </c>
      <c r="U112" s="4">
        <f t="shared" si="21"/>
        <v>127756.9340760028</v>
      </c>
      <c r="V112" s="27"/>
      <c r="W112" s="23"/>
      <c r="X112" s="23"/>
      <c r="Y112" s="24"/>
      <c r="AB112" s="23"/>
      <c r="AC112" s="23"/>
    </row>
    <row r="113" spans="1:30" customFormat="1" x14ac:dyDescent="0.25">
      <c r="A113" s="13">
        <v>32</v>
      </c>
      <c r="B113" s="1">
        <v>3216</v>
      </c>
      <c r="C113" s="6" t="s">
        <v>119</v>
      </c>
      <c r="D113" s="6">
        <v>35.174178862640701</v>
      </c>
      <c r="E113" s="5">
        <v>11.191430383725301</v>
      </c>
      <c r="F113" s="6">
        <v>134.36784395976099</v>
      </c>
      <c r="G113" s="5">
        <f t="shared" si="22"/>
        <v>46.365609246366006</v>
      </c>
      <c r="H113" s="5">
        <f t="shared" si="19"/>
        <v>13.436784395976099</v>
      </c>
      <c r="I113" s="6">
        <f t="shared" si="20"/>
        <v>134.36784395976099</v>
      </c>
      <c r="J113" s="1" t="str">
        <f>IF(G113&gt;=H113,"JA","NEI")</f>
        <v>JA</v>
      </c>
      <c r="K113" s="1">
        <f t="shared" si="18"/>
        <v>1490</v>
      </c>
      <c r="L113" s="4">
        <f t="shared" si="23"/>
        <v>2862.9756512506274</v>
      </c>
      <c r="M113" s="4">
        <f t="shared" si="24"/>
        <v>5725.9513025012548</v>
      </c>
      <c r="N113" s="4">
        <f t="shared" si="25"/>
        <v>38139.640668758359</v>
      </c>
      <c r="O113" s="4">
        <f t="shared" si="26"/>
        <v>20981.807570004599</v>
      </c>
      <c r="P113" s="4">
        <f t="shared" si="27"/>
        <v>5725.9513025012548</v>
      </c>
      <c r="Q113" s="4">
        <f t="shared" si="28"/>
        <v>4624.8068212510134</v>
      </c>
      <c r="R113" s="4">
        <f t="shared" si="29"/>
        <v>7708.0113687516896</v>
      </c>
      <c r="S113" s="55">
        <f t="shared" si="30"/>
        <v>114438.94281502509</v>
      </c>
      <c r="T113" s="4">
        <f t="shared" si="31"/>
        <v>200208.08750004388</v>
      </c>
      <c r="U113" s="4">
        <f t="shared" si="21"/>
        <v>200208.08750004388</v>
      </c>
      <c r="V113" s="27"/>
      <c r="W113" s="23"/>
      <c r="X113" s="23"/>
      <c r="Y113" s="24"/>
      <c r="AB113" s="23"/>
      <c r="AC113" s="23"/>
    </row>
    <row r="114" spans="1:30" customFormat="1" x14ac:dyDescent="0.25">
      <c r="A114" s="13">
        <v>32</v>
      </c>
      <c r="B114" s="1">
        <v>3218</v>
      </c>
      <c r="C114" s="6" t="s">
        <v>121</v>
      </c>
      <c r="D114" s="6">
        <v>37.990830034538796</v>
      </c>
      <c r="E114" s="5">
        <v>10.324285215893099</v>
      </c>
      <c r="F114" s="6">
        <v>102.741630925674</v>
      </c>
      <c r="G114" s="5">
        <f>(D114+E114)</f>
        <v>48.315115250431894</v>
      </c>
      <c r="H114" s="5">
        <f>F114*0.1</f>
        <v>10.274163092567401</v>
      </c>
      <c r="I114" s="6">
        <f>IF(G114&gt;=H114,F114,G114*10)</f>
        <v>102.741630925674</v>
      </c>
      <c r="J114" s="1" t="str">
        <f>IF(G114&gt;=H114,"JA","NEI")</f>
        <v>JA</v>
      </c>
      <c r="K114" s="1">
        <f t="shared" si="18"/>
        <v>1490</v>
      </c>
      <c r="L114" s="4">
        <f t="shared" si="23"/>
        <v>2189.115930133336</v>
      </c>
      <c r="M114" s="4">
        <f t="shared" si="24"/>
        <v>4378.2318602666719</v>
      </c>
      <c r="N114" s="4">
        <f t="shared" si="25"/>
        <v>29162.69823009794</v>
      </c>
      <c r="O114" s="4">
        <f t="shared" si="26"/>
        <v>16043.311152305849</v>
      </c>
      <c r="P114" s="4">
        <f t="shared" si="27"/>
        <v>4378.2318602666719</v>
      </c>
      <c r="Q114" s="4">
        <f t="shared" si="28"/>
        <v>3536.2641948307732</v>
      </c>
      <c r="R114" s="4">
        <f t="shared" si="29"/>
        <v>5893.7736580512892</v>
      </c>
      <c r="S114" s="55">
        <f t="shared" si="30"/>
        <v>87503.40319330174</v>
      </c>
      <c r="T114" s="4">
        <f t="shared" si="31"/>
        <v>153085.03007925427</v>
      </c>
      <c r="U114" s="4">
        <f t="shared" si="21"/>
        <v>153085.03007925427</v>
      </c>
      <c r="V114" s="27"/>
      <c r="W114" s="23"/>
      <c r="X114" s="23"/>
      <c r="Y114" s="24"/>
      <c r="AB114" s="23"/>
      <c r="AC114" s="23"/>
    </row>
    <row r="115" spans="1:30" customFormat="1" x14ac:dyDescent="0.25">
      <c r="A115" s="13">
        <v>32</v>
      </c>
      <c r="B115" s="1">
        <v>3220</v>
      </c>
      <c r="C115" s="6" t="s">
        <v>128</v>
      </c>
      <c r="D115" s="6">
        <v>29.978980695686602</v>
      </c>
      <c r="E115" s="5">
        <v>7.1738767353124402</v>
      </c>
      <c r="F115" s="6">
        <v>232.66990430646501</v>
      </c>
      <c r="G115" s="5">
        <f t="shared" si="22"/>
        <v>37.152857430999042</v>
      </c>
      <c r="H115" s="5">
        <f t="shared" si="19"/>
        <v>23.266990430646501</v>
      </c>
      <c r="I115" s="6">
        <f t="shared" si="20"/>
        <v>232.66990430646501</v>
      </c>
      <c r="J115" s="1" t="str">
        <f>IF(G115&gt;=H115,"JA","NEI")</f>
        <v>JA</v>
      </c>
      <c r="K115" s="1">
        <f t="shared" si="18"/>
        <v>1200</v>
      </c>
      <c r="L115" s="4">
        <f t="shared" si="23"/>
        <v>3992.6155578989401</v>
      </c>
      <c r="M115" s="4">
        <f t="shared" si="24"/>
        <v>7985.2311157978802</v>
      </c>
      <c r="N115" s="4">
        <f t="shared" si="25"/>
        <v>53188.340124457907</v>
      </c>
      <c r="O115" s="4">
        <f t="shared" si="26"/>
        <v>29260.567165581044</v>
      </c>
      <c r="P115" s="4">
        <f t="shared" si="27"/>
        <v>7985.2311157978802</v>
      </c>
      <c r="Q115" s="4">
        <f t="shared" si="28"/>
        <v>6449.6097473752106</v>
      </c>
      <c r="R115" s="4">
        <f t="shared" si="29"/>
        <v>10749.349578958685</v>
      </c>
      <c r="S115" s="55">
        <f t="shared" si="30"/>
        <v>159592.9407618905</v>
      </c>
      <c r="T115" s="4">
        <f t="shared" si="31"/>
        <v>279203.88516775804</v>
      </c>
      <c r="U115" s="4">
        <f t="shared" si="21"/>
        <v>279203.88516775804</v>
      </c>
      <c r="V115" s="27"/>
      <c r="W115" s="23"/>
      <c r="X115" s="23"/>
      <c r="Y115" s="24"/>
      <c r="AB115" s="23"/>
      <c r="AC115" s="23"/>
      <c r="AD115" s="23"/>
    </row>
    <row r="116" spans="1:30" customFormat="1" x14ac:dyDescent="0.25">
      <c r="A116" s="13">
        <v>32</v>
      </c>
      <c r="B116" s="1">
        <v>3222</v>
      </c>
      <c r="C116" s="6" t="s">
        <v>129</v>
      </c>
      <c r="D116" s="6">
        <v>5.91159218844507</v>
      </c>
      <c r="E116" s="5">
        <v>9.6466287680063303</v>
      </c>
      <c r="F116" s="6">
        <v>70.577420387087201</v>
      </c>
      <c r="G116" s="5">
        <f>(D116+E116)</f>
        <v>15.5582209564514</v>
      </c>
      <c r="H116" s="5">
        <f>F116*0.1</f>
        <v>7.0577420387087209</v>
      </c>
      <c r="I116" s="6">
        <f>IF(G116&gt;=H116,F116,G116*10)</f>
        <v>70.577420387087201</v>
      </c>
      <c r="J116" s="1" t="str">
        <f>IF(G116&gt;=H116,"JA","NEI")</f>
        <v>JA</v>
      </c>
      <c r="K116" s="1">
        <f t="shared" si="18"/>
        <v>1490</v>
      </c>
      <c r="L116" s="4">
        <f t="shared" si="23"/>
        <v>1503.7930961876671</v>
      </c>
      <c r="M116" s="4">
        <f t="shared" si="24"/>
        <v>3007.5861923753341</v>
      </c>
      <c r="N116" s="4">
        <f t="shared" si="25"/>
        <v>20033.047889772766</v>
      </c>
      <c r="O116" s="4">
        <f t="shared" si="26"/>
        <v>11020.805348284441</v>
      </c>
      <c r="P116" s="4">
        <f t="shared" si="27"/>
        <v>3007.5861923753341</v>
      </c>
      <c r="Q116" s="4">
        <f t="shared" si="28"/>
        <v>2429.2042323031542</v>
      </c>
      <c r="R116" s="4">
        <f t="shared" si="29"/>
        <v>4048.6737205052573</v>
      </c>
      <c r="S116" s="55">
        <f t="shared" si="30"/>
        <v>60109.659704955971</v>
      </c>
      <c r="T116" s="4">
        <f t="shared" si="31"/>
        <v>105160.35637675993</v>
      </c>
      <c r="U116" s="4">
        <f t="shared" si="21"/>
        <v>105160.35637675993</v>
      </c>
      <c r="V116" s="27"/>
      <c r="W116" s="23"/>
      <c r="X116" s="23"/>
      <c r="Y116" s="24"/>
      <c r="AB116" s="23"/>
      <c r="AC116" s="23"/>
      <c r="AD116" s="23"/>
    </row>
    <row r="117" spans="1:30" customFormat="1" x14ac:dyDescent="0.25">
      <c r="A117" s="13">
        <v>32</v>
      </c>
      <c r="B117" s="1">
        <v>3224</v>
      </c>
      <c r="C117" s="6" t="s">
        <v>127</v>
      </c>
      <c r="D117" s="6">
        <v>6.2869983023078895</v>
      </c>
      <c r="E117" s="5">
        <v>5.1409315166767202</v>
      </c>
      <c r="F117" s="6">
        <v>71.709239043940102</v>
      </c>
      <c r="G117" s="5">
        <f t="shared" si="22"/>
        <v>11.427929818984609</v>
      </c>
      <c r="H117" s="5">
        <f t="shared" si="19"/>
        <v>7.1709239043940105</v>
      </c>
      <c r="I117" s="6">
        <f t="shared" si="20"/>
        <v>71.709239043940102</v>
      </c>
      <c r="J117" s="1" t="str">
        <f>IF(G117&gt;=H117,"JA","NEI")</f>
        <v>JA</v>
      </c>
      <c r="K117" s="1">
        <f t="shared" si="18"/>
        <v>1490</v>
      </c>
      <c r="L117" s="4">
        <f t="shared" si="23"/>
        <v>1527.9087563092319</v>
      </c>
      <c r="M117" s="4">
        <f t="shared" si="24"/>
        <v>3055.8175126184638</v>
      </c>
      <c r="N117" s="4">
        <f t="shared" si="25"/>
        <v>20354.30895642718</v>
      </c>
      <c r="O117" s="4">
        <f t="shared" si="26"/>
        <v>11197.541095189335</v>
      </c>
      <c r="P117" s="4">
        <f t="shared" si="27"/>
        <v>3055.8175126184638</v>
      </c>
      <c r="Q117" s="4">
        <f t="shared" si="28"/>
        <v>2468.1602986533744</v>
      </c>
      <c r="R117" s="4">
        <f t="shared" si="29"/>
        <v>4113.600497755624</v>
      </c>
      <c r="S117" s="55">
        <f t="shared" si="30"/>
        <v>61073.611545899083</v>
      </c>
      <c r="T117" s="4">
        <f t="shared" si="31"/>
        <v>106846.76617547075</v>
      </c>
      <c r="U117" s="4">
        <f t="shared" si="21"/>
        <v>106846.76617547075</v>
      </c>
      <c r="V117" s="27"/>
      <c r="W117" s="23"/>
      <c r="X117" s="23"/>
      <c r="Y117" s="24"/>
      <c r="AB117" s="23"/>
      <c r="AC117" s="23"/>
    </row>
    <row r="118" spans="1:30" customFormat="1" x14ac:dyDescent="0.25">
      <c r="A118" s="13">
        <v>32</v>
      </c>
      <c r="B118" s="1">
        <v>3226</v>
      </c>
      <c r="C118" s="6" t="s">
        <v>126</v>
      </c>
      <c r="D118" s="6">
        <v>104.649658667057</v>
      </c>
      <c r="E118" s="5">
        <v>16.9460974403354</v>
      </c>
      <c r="F118" s="6">
        <v>1144.9014093292301</v>
      </c>
      <c r="G118" s="5">
        <f t="shared" si="22"/>
        <v>121.59575610739239</v>
      </c>
      <c r="H118" s="5">
        <f t="shared" si="19"/>
        <v>114.49014093292301</v>
      </c>
      <c r="I118" s="6">
        <f t="shared" si="20"/>
        <v>1144.9014093292301</v>
      </c>
      <c r="J118" s="1" t="str">
        <f>IF(G118&gt;=H118,"JA","NEI")</f>
        <v>JA</v>
      </c>
      <c r="K118" s="1">
        <f t="shared" si="18"/>
        <v>1200</v>
      </c>
      <c r="L118" s="4">
        <f t="shared" si="23"/>
        <v>19362.2</v>
      </c>
      <c r="M118" s="4">
        <f t="shared" si="24"/>
        <v>38724.400000000001</v>
      </c>
      <c r="N118" s="4">
        <f t="shared" si="25"/>
        <v>257937</v>
      </c>
      <c r="O118" s="4">
        <f t="shared" si="26"/>
        <v>141899.20000000001</v>
      </c>
      <c r="P118" s="4">
        <f t="shared" si="27"/>
        <v>38724.400000000001</v>
      </c>
      <c r="Q118" s="4">
        <f t="shared" si="28"/>
        <v>31277.399999999998</v>
      </c>
      <c r="R118" s="4">
        <f t="shared" si="29"/>
        <v>52129</v>
      </c>
      <c r="S118" s="55">
        <f t="shared" si="30"/>
        <v>773946.4</v>
      </c>
      <c r="T118" s="4">
        <f t="shared" si="31"/>
        <v>1373881.6911950761</v>
      </c>
      <c r="U118" s="4">
        <f t="shared" si="21"/>
        <v>1354000</v>
      </c>
      <c r="V118" s="27"/>
      <c r="W118" s="23"/>
      <c r="X118" s="23"/>
      <c r="Y118" s="24"/>
      <c r="AB118" s="23"/>
      <c r="AC118" s="23"/>
    </row>
    <row r="119" spans="1:30" customFormat="1" x14ac:dyDescent="0.25">
      <c r="A119" s="13">
        <v>32</v>
      </c>
      <c r="B119" s="1">
        <v>3228</v>
      </c>
      <c r="C119" s="6" t="s">
        <v>357</v>
      </c>
      <c r="D119" s="6">
        <v>142.14111746066001</v>
      </c>
      <c r="E119" s="5">
        <v>16.872825259369499</v>
      </c>
      <c r="F119" s="6">
        <v>640.84760555355297</v>
      </c>
      <c r="G119" s="5">
        <f>(D119+E119)</f>
        <v>159.01394272002952</v>
      </c>
      <c r="H119" s="5">
        <f>F119*0.1</f>
        <v>64.084760555355302</v>
      </c>
      <c r="I119" s="6">
        <f>IF(G119&gt;=H119,F119,G119*10)</f>
        <v>640.84760555355297</v>
      </c>
      <c r="J119" s="1" t="str">
        <f>IF(G119&gt;=H119,"JA","NEI")</f>
        <v>JA</v>
      </c>
      <c r="K119" s="1">
        <f t="shared" si="18"/>
        <v>1200</v>
      </c>
      <c r="L119" s="4">
        <f t="shared" si="23"/>
        <v>10996.94491129897</v>
      </c>
      <c r="M119" s="4">
        <f t="shared" si="24"/>
        <v>21993.889822597939</v>
      </c>
      <c r="N119" s="4">
        <f t="shared" si="25"/>
        <v>146497.76262954221</v>
      </c>
      <c r="O119" s="4">
        <f t="shared" si="26"/>
        <v>80592.994874414828</v>
      </c>
      <c r="P119" s="4">
        <f t="shared" si="27"/>
        <v>21993.889822597939</v>
      </c>
      <c r="Q119" s="4">
        <f t="shared" si="28"/>
        <v>17764.295625944487</v>
      </c>
      <c r="R119" s="4">
        <f t="shared" si="29"/>
        <v>29607.159376574145</v>
      </c>
      <c r="S119" s="55">
        <f t="shared" si="30"/>
        <v>439570.18960129307</v>
      </c>
      <c r="T119" s="4">
        <f t="shared" si="31"/>
        <v>769017.12666426355</v>
      </c>
      <c r="U119" s="4">
        <f t="shared" si="21"/>
        <v>769017.12666426355</v>
      </c>
      <c r="V119" s="27"/>
      <c r="W119" s="23"/>
      <c r="X119" s="23"/>
      <c r="Y119" s="24"/>
      <c r="AB119" s="23"/>
      <c r="AC119" s="23"/>
    </row>
    <row r="120" spans="1:30" customFormat="1" x14ac:dyDescent="0.25">
      <c r="A120" s="13">
        <v>32</v>
      </c>
      <c r="B120" s="1">
        <v>3230</v>
      </c>
      <c r="C120" s="6" t="s">
        <v>132</v>
      </c>
      <c r="D120" s="6">
        <v>26.107831838604799</v>
      </c>
      <c r="E120" s="5">
        <v>3.41942137557754</v>
      </c>
      <c r="F120" s="6">
        <v>83.224911532519002</v>
      </c>
      <c r="G120" s="5">
        <f t="shared" si="22"/>
        <v>29.527253214182338</v>
      </c>
      <c r="H120" s="5">
        <f t="shared" si="19"/>
        <v>8.3224911532519013</v>
      </c>
      <c r="I120" s="6">
        <f t="shared" si="20"/>
        <v>83.224911532519002</v>
      </c>
      <c r="J120" s="1" t="str">
        <f>IF(G120&gt;=H120,"JA","NEI")</f>
        <v>JA</v>
      </c>
      <c r="K120" s="1">
        <f t="shared" si="18"/>
        <v>1490</v>
      </c>
      <c r="L120" s="4">
        <f t="shared" si="23"/>
        <v>1773.2731900233825</v>
      </c>
      <c r="M120" s="4">
        <f t="shared" si="24"/>
        <v>3546.5463800467651</v>
      </c>
      <c r="N120" s="4">
        <f t="shared" si="25"/>
        <v>23622.975013947856</v>
      </c>
      <c r="O120" s="4">
        <f t="shared" si="26"/>
        <v>12995.736385625909</v>
      </c>
      <c r="P120" s="4">
        <f t="shared" si="27"/>
        <v>3546.5463800467651</v>
      </c>
      <c r="Q120" s="4">
        <f t="shared" si="28"/>
        <v>2864.5182300377714</v>
      </c>
      <c r="R120" s="4">
        <f t="shared" si="29"/>
        <v>4774.1970500629532</v>
      </c>
      <c r="S120" s="55">
        <f t="shared" si="30"/>
        <v>70881.325553661911</v>
      </c>
      <c r="T120" s="4">
        <f t="shared" si="31"/>
        <v>124005.11818345332</v>
      </c>
      <c r="U120" s="4">
        <f t="shared" si="21"/>
        <v>124005.11818345332</v>
      </c>
      <c r="V120" s="27"/>
      <c r="W120" s="23"/>
      <c r="X120" s="23"/>
      <c r="Y120" s="24"/>
      <c r="AB120" s="23"/>
      <c r="AC120" s="23"/>
    </row>
    <row r="121" spans="1:30" customFormat="1" x14ac:dyDescent="0.25">
      <c r="A121" s="13">
        <v>32</v>
      </c>
      <c r="B121" s="1">
        <v>3232</v>
      </c>
      <c r="C121" s="6" t="s">
        <v>131</v>
      </c>
      <c r="D121" s="6">
        <v>16.9723614355287</v>
      </c>
      <c r="E121" s="5">
        <v>9.3648254291332407</v>
      </c>
      <c r="F121" s="6">
        <v>186.31833798839102</v>
      </c>
      <c r="G121" s="6">
        <f t="shared" si="22"/>
        <v>26.337186864661941</v>
      </c>
      <c r="H121" s="6">
        <f t="shared" si="19"/>
        <v>18.631833798839104</v>
      </c>
      <c r="I121" s="6">
        <f t="shared" si="20"/>
        <v>186.31833798839102</v>
      </c>
      <c r="J121" s="6" t="str">
        <f>IF(G121&gt;=H121,"JA","NEI")</f>
        <v>JA</v>
      </c>
      <c r="K121" s="57">
        <f t="shared" si="18"/>
        <v>1490</v>
      </c>
      <c r="L121" s="4">
        <f t="shared" si="23"/>
        <v>3432</v>
      </c>
      <c r="M121" s="4">
        <f t="shared" si="24"/>
        <v>6864</v>
      </c>
      <c r="N121" s="4">
        <f t="shared" si="25"/>
        <v>45720</v>
      </c>
      <c r="O121" s="4">
        <f t="shared" si="26"/>
        <v>25152</v>
      </c>
      <c r="P121" s="4">
        <f t="shared" si="27"/>
        <v>6864</v>
      </c>
      <c r="Q121" s="4">
        <f t="shared" si="28"/>
        <v>5544</v>
      </c>
      <c r="R121" s="4">
        <f t="shared" si="29"/>
        <v>9240</v>
      </c>
      <c r="S121" s="55">
        <f t="shared" si="30"/>
        <v>137184</v>
      </c>
      <c r="T121" s="4">
        <f t="shared" si="31"/>
        <v>277614.32360270264</v>
      </c>
      <c r="U121" s="4">
        <f t="shared" si="21"/>
        <v>240000</v>
      </c>
      <c r="V121" s="27"/>
      <c r="W121" s="23"/>
      <c r="X121" s="23"/>
      <c r="Y121" s="24"/>
      <c r="AB121" s="23"/>
      <c r="AC121" s="23"/>
      <c r="AD121" s="23"/>
    </row>
    <row r="122" spans="1:30" customFormat="1" x14ac:dyDescent="0.25">
      <c r="A122" s="13">
        <v>32</v>
      </c>
      <c r="B122" s="1">
        <v>3234</v>
      </c>
      <c r="C122" s="6" t="s">
        <v>152</v>
      </c>
      <c r="D122" s="6">
        <v>28.534213376736297</v>
      </c>
      <c r="E122" s="5">
        <v>7.3467143951079903</v>
      </c>
      <c r="F122" s="6">
        <v>292.02228963137003</v>
      </c>
      <c r="G122" s="5">
        <f t="shared" si="22"/>
        <v>35.880927771844284</v>
      </c>
      <c r="H122" s="5">
        <f t="shared" si="19"/>
        <v>29.202228963137003</v>
      </c>
      <c r="I122" s="6">
        <f t="shared" si="20"/>
        <v>292.02228963137003</v>
      </c>
      <c r="J122" s="1" t="str">
        <f>IF(G122&gt;=H122,"JA","NEI")</f>
        <v>JA</v>
      </c>
      <c r="K122" s="1">
        <f t="shared" si="18"/>
        <v>1200</v>
      </c>
      <c r="L122" s="4">
        <f t="shared" si="23"/>
        <v>5011.1024900743096</v>
      </c>
      <c r="M122" s="4">
        <f t="shared" si="24"/>
        <v>10022.204980148619</v>
      </c>
      <c r="N122" s="4">
        <f t="shared" si="25"/>
        <v>66756.295409731189</v>
      </c>
      <c r="O122" s="4">
        <f t="shared" si="26"/>
        <v>36724.723144041098</v>
      </c>
      <c r="P122" s="4">
        <f t="shared" si="27"/>
        <v>10022.204980148619</v>
      </c>
      <c r="Q122" s="4">
        <f t="shared" si="28"/>
        <v>8094.8578685815764</v>
      </c>
      <c r="R122" s="4">
        <f t="shared" si="29"/>
        <v>13491.429780969294</v>
      </c>
      <c r="S122" s="55">
        <f t="shared" si="30"/>
        <v>200303.92890394933</v>
      </c>
      <c r="T122" s="4">
        <f t="shared" si="31"/>
        <v>350426.74755764403</v>
      </c>
      <c r="U122" s="4">
        <f t="shared" si="21"/>
        <v>350426.74755764403</v>
      </c>
      <c r="V122" s="27"/>
      <c r="W122" s="23"/>
      <c r="X122" s="23"/>
      <c r="Y122" s="24"/>
      <c r="AB122" s="23"/>
      <c r="AC122" s="23"/>
    </row>
    <row r="123" spans="1:30" customFormat="1" x14ac:dyDescent="0.25">
      <c r="A123" s="13">
        <v>32</v>
      </c>
      <c r="B123" s="1">
        <v>3236</v>
      </c>
      <c r="C123" s="6" t="s">
        <v>151</v>
      </c>
      <c r="D123" s="6">
        <v>16.807254888158798</v>
      </c>
      <c r="E123" s="5">
        <v>5.0590916240695698</v>
      </c>
      <c r="F123" s="6">
        <v>225.89200924133598</v>
      </c>
      <c r="G123" s="5">
        <f t="shared" si="22"/>
        <v>21.866346512228368</v>
      </c>
      <c r="H123" s="5">
        <f t="shared" si="19"/>
        <v>22.5892009241336</v>
      </c>
      <c r="I123" s="6">
        <f t="shared" si="20"/>
        <v>218.6634651222837</v>
      </c>
      <c r="J123" s="1" t="str">
        <f>IF(G123&gt;=H123,"JA","NEI")</f>
        <v>NEI</v>
      </c>
      <c r="K123" s="1">
        <f t="shared" si="18"/>
        <v>1200</v>
      </c>
      <c r="L123" s="4">
        <f t="shared" si="23"/>
        <v>3752.2650614983886</v>
      </c>
      <c r="M123" s="4">
        <f t="shared" si="24"/>
        <v>7504.5301229967772</v>
      </c>
      <c r="N123" s="4">
        <f t="shared" si="25"/>
        <v>49986.46812695406</v>
      </c>
      <c r="O123" s="4">
        <f t="shared" si="26"/>
        <v>27499.117373778401</v>
      </c>
      <c r="P123" s="4">
        <f t="shared" si="27"/>
        <v>7504.5301229967772</v>
      </c>
      <c r="Q123" s="4">
        <f t="shared" si="28"/>
        <v>6061.351253189704</v>
      </c>
      <c r="R123" s="4">
        <f t="shared" si="29"/>
        <v>10102.252088649508</v>
      </c>
      <c r="S123" s="55">
        <f t="shared" si="30"/>
        <v>149985.64399667684</v>
      </c>
      <c r="T123" s="4">
        <f t="shared" si="31"/>
        <v>262396.15814674046</v>
      </c>
      <c r="U123" s="4">
        <f t="shared" si="21"/>
        <v>262396.15814674046</v>
      </c>
      <c r="V123" s="27"/>
      <c r="W123" s="23"/>
      <c r="X123" s="23"/>
      <c r="Y123" s="24"/>
      <c r="AB123" s="23"/>
      <c r="AC123" s="23"/>
    </row>
    <row r="124" spans="1:30" customFormat="1" x14ac:dyDescent="0.25">
      <c r="A124" s="13">
        <v>32</v>
      </c>
      <c r="B124" s="1">
        <v>3238</v>
      </c>
      <c r="C124" s="6" t="s">
        <v>135</v>
      </c>
      <c r="D124" s="6">
        <v>52.168681292748303</v>
      </c>
      <c r="E124" s="5">
        <v>8.8670319815041907</v>
      </c>
      <c r="F124" s="6">
        <v>341.12973065434403</v>
      </c>
      <c r="G124" s="5">
        <f t="shared" si="22"/>
        <v>61.035713274252494</v>
      </c>
      <c r="H124" s="5">
        <f t="shared" si="19"/>
        <v>34.112973065434403</v>
      </c>
      <c r="I124" s="6">
        <f t="shared" si="20"/>
        <v>341.12973065434403</v>
      </c>
      <c r="J124" s="1" t="str">
        <f>IF(G124&gt;=H124,"JA","NEI")</f>
        <v>JA</v>
      </c>
      <c r="K124" s="1">
        <f t="shared" si="18"/>
        <v>1200</v>
      </c>
      <c r="L124" s="4">
        <f t="shared" si="23"/>
        <v>5853.7861780285439</v>
      </c>
      <c r="M124" s="4">
        <f t="shared" si="24"/>
        <v>11707.572356057088</v>
      </c>
      <c r="N124" s="4">
        <f t="shared" si="25"/>
        <v>77982.256427583037</v>
      </c>
      <c r="O124" s="4">
        <f t="shared" si="26"/>
        <v>42900.474927090305</v>
      </c>
      <c r="P124" s="4">
        <f t="shared" si="27"/>
        <v>11707.572356057088</v>
      </c>
      <c r="Q124" s="4">
        <f t="shared" si="28"/>
        <v>9456.1161337384165</v>
      </c>
      <c r="R124" s="4">
        <f t="shared" si="29"/>
        <v>15760.193556230694</v>
      </c>
      <c r="S124" s="55">
        <f t="shared" si="30"/>
        <v>233987.70485042766</v>
      </c>
      <c r="T124" s="4">
        <f t="shared" si="31"/>
        <v>409355.67678521283</v>
      </c>
      <c r="U124" s="4">
        <f t="shared" si="21"/>
        <v>409355.67678521283</v>
      </c>
      <c r="V124" s="27"/>
      <c r="W124" s="23"/>
      <c r="X124" s="23"/>
      <c r="Y124" s="24"/>
      <c r="AB124" s="23"/>
      <c r="AC124" s="23"/>
    </row>
    <row r="125" spans="1:30" customFormat="1" x14ac:dyDescent="0.25">
      <c r="A125" s="13">
        <v>32</v>
      </c>
      <c r="B125" s="1">
        <v>3240</v>
      </c>
      <c r="C125" s="6" t="s">
        <v>134</v>
      </c>
      <c r="D125" s="6">
        <v>53.940889584951499</v>
      </c>
      <c r="E125" s="5">
        <v>16.0859868064877</v>
      </c>
      <c r="F125" s="6">
        <v>456.61497486371201</v>
      </c>
      <c r="G125" s="5">
        <f t="shared" si="22"/>
        <v>70.026876391439203</v>
      </c>
      <c r="H125" s="5">
        <f t="shared" si="19"/>
        <v>45.661497486371204</v>
      </c>
      <c r="I125" s="6">
        <f t="shared" si="20"/>
        <v>456.61497486371201</v>
      </c>
      <c r="J125" s="1" t="str">
        <f>IF(G125&gt;=H125,"JA","NEI")</f>
        <v>JA</v>
      </c>
      <c r="K125" s="1">
        <f t="shared" si="18"/>
        <v>1200</v>
      </c>
      <c r="L125" s="4">
        <f t="shared" si="23"/>
        <v>7835.5129686612972</v>
      </c>
      <c r="M125" s="4">
        <f t="shared" si="24"/>
        <v>15671.025937322594</v>
      </c>
      <c r="N125" s="4">
        <f t="shared" si="25"/>
        <v>104382.18325384456</v>
      </c>
      <c r="O125" s="4">
        <f t="shared" si="26"/>
        <v>57423.899238860424</v>
      </c>
      <c r="P125" s="4">
        <f t="shared" si="27"/>
        <v>15671.025937322594</v>
      </c>
      <c r="Q125" s="4">
        <f t="shared" si="28"/>
        <v>12657.367103222095</v>
      </c>
      <c r="R125" s="4">
        <f t="shared" si="29"/>
        <v>21095.611838703495</v>
      </c>
      <c r="S125" s="55">
        <f t="shared" si="30"/>
        <v>313201.34355851734</v>
      </c>
      <c r="T125" s="4">
        <f t="shared" si="31"/>
        <v>547937.96983645437</v>
      </c>
      <c r="U125" s="4">
        <f t="shared" si="21"/>
        <v>547937.96983645437</v>
      </c>
      <c r="V125" s="27"/>
      <c r="W125" s="23"/>
      <c r="X125" s="23"/>
      <c r="Y125" s="24"/>
      <c r="AB125" s="23"/>
      <c r="AC125" s="23"/>
    </row>
    <row r="126" spans="1:30" customFormat="1" ht="15.75" thickBot="1" x14ac:dyDescent="0.3">
      <c r="A126" s="18">
        <v>32</v>
      </c>
      <c r="B126" s="3">
        <v>3242</v>
      </c>
      <c r="C126" s="11" t="s">
        <v>136</v>
      </c>
      <c r="D126" s="11">
        <v>7.9407069912722301</v>
      </c>
      <c r="E126" s="10">
        <v>3.4504282428814297</v>
      </c>
      <c r="F126" s="11">
        <v>285.07502280673896</v>
      </c>
      <c r="G126" s="10">
        <f t="shared" si="22"/>
        <v>11.39113523415366</v>
      </c>
      <c r="H126" s="10">
        <f t="shared" ref="H126:H189" si="32">F126*0.1</f>
        <v>28.507502280673897</v>
      </c>
      <c r="I126" s="11">
        <f t="shared" ref="I126:I189" si="33">IF(G126&gt;=H126,F126,G126*10)</f>
        <v>113.9113523415366</v>
      </c>
      <c r="J126" s="3" t="str">
        <f>IF(G126&gt;=H126,"JA","NEI")</f>
        <v>NEI</v>
      </c>
      <c r="K126" s="3">
        <f t="shared" si="18"/>
        <v>1490</v>
      </c>
      <c r="L126" s="19">
        <f t="shared" si="23"/>
        <v>2427.1091843411205</v>
      </c>
      <c r="M126" s="19">
        <f t="shared" si="24"/>
        <v>4854.2183686822409</v>
      </c>
      <c r="N126" s="19">
        <f t="shared" si="25"/>
        <v>32333.167805383455</v>
      </c>
      <c r="O126" s="19">
        <f t="shared" si="26"/>
        <v>17787.485490835625</v>
      </c>
      <c r="P126" s="19">
        <f t="shared" si="27"/>
        <v>4854.2183686822409</v>
      </c>
      <c r="Q126" s="19">
        <f t="shared" si="28"/>
        <v>3920.7148362433481</v>
      </c>
      <c r="R126" s="19">
        <f t="shared" si="29"/>
        <v>6534.5247270722466</v>
      </c>
      <c r="S126" s="53">
        <f t="shared" si="30"/>
        <v>97016.476207649263</v>
      </c>
      <c r="T126" s="19">
        <f t="shared" si="31"/>
        <v>169727.91498888953</v>
      </c>
      <c r="U126" s="19">
        <f t="shared" si="21"/>
        <v>169727.91498888953</v>
      </c>
      <c r="V126" s="27"/>
      <c r="W126" s="23"/>
      <c r="X126" s="23"/>
      <c r="Y126" s="24"/>
      <c r="AB126" s="23"/>
      <c r="AC126" s="23"/>
    </row>
    <row r="127" spans="1:30" customFormat="1" x14ac:dyDescent="0.25">
      <c r="A127" s="17">
        <v>33</v>
      </c>
      <c r="B127" s="2">
        <v>3301</v>
      </c>
      <c r="C127" s="8" t="s">
        <v>109</v>
      </c>
      <c r="D127" s="8">
        <v>25.9899836921348</v>
      </c>
      <c r="E127" s="7">
        <v>33.488987867534895</v>
      </c>
      <c r="F127" s="8">
        <v>317.96154898295703</v>
      </c>
      <c r="G127" s="7">
        <f t="shared" ref="G127:G190" si="34">(D127+E127)</f>
        <v>59.478971559669695</v>
      </c>
      <c r="H127" s="7">
        <f t="shared" si="32"/>
        <v>31.796154898295704</v>
      </c>
      <c r="I127" s="8">
        <f t="shared" si="33"/>
        <v>317.96154898295703</v>
      </c>
      <c r="J127" s="2" t="str">
        <f>IF(G127&gt;=H127,"JA","NEI")</f>
        <v>JA</v>
      </c>
      <c r="K127" s="2">
        <f t="shared" si="18"/>
        <v>1200</v>
      </c>
      <c r="L127" s="9">
        <f t="shared" si="23"/>
        <v>5456.2201805475424</v>
      </c>
      <c r="M127" s="9">
        <f t="shared" si="24"/>
        <v>10912.440361095085</v>
      </c>
      <c r="N127" s="9">
        <f t="shared" si="25"/>
        <v>72686.010097503982</v>
      </c>
      <c r="O127" s="9">
        <f t="shared" si="26"/>
        <v>39986.844400096677</v>
      </c>
      <c r="P127" s="9">
        <f t="shared" si="27"/>
        <v>10912.440361095085</v>
      </c>
      <c r="Q127" s="9">
        <f t="shared" si="28"/>
        <v>8813.8941378075688</v>
      </c>
      <c r="R127" s="9">
        <f t="shared" si="29"/>
        <v>14689.823563012615</v>
      </c>
      <c r="S127" s="54">
        <f t="shared" si="30"/>
        <v>218096.18567838988</v>
      </c>
      <c r="T127" s="9">
        <f t="shared" si="31"/>
        <v>381553.85877954843</v>
      </c>
      <c r="U127" s="9">
        <f t="shared" si="21"/>
        <v>381553.85877954843</v>
      </c>
      <c r="V127" s="27"/>
      <c r="W127" s="23"/>
      <c r="X127" s="23"/>
      <c r="Y127" s="24"/>
      <c r="AB127" s="23"/>
      <c r="AC127" s="23"/>
    </row>
    <row r="128" spans="1:30" customFormat="1" x14ac:dyDescent="0.25">
      <c r="A128" s="13">
        <v>33</v>
      </c>
      <c r="B128" s="1">
        <v>3303</v>
      </c>
      <c r="C128" s="6" t="s">
        <v>110</v>
      </c>
      <c r="D128" s="6">
        <v>39.9607937686228</v>
      </c>
      <c r="E128" s="5">
        <v>16.018568390566799</v>
      </c>
      <c r="F128" s="6">
        <v>794.22554772915305</v>
      </c>
      <c r="G128" s="5">
        <f t="shared" si="34"/>
        <v>55.979362159189598</v>
      </c>
      <c r="H128" s="5">
        <f t="shared" si="32"/>
        <v>79.422554772915305</v>
      </c>
      <c r="I128" s="6">
        <f t="shared" si="33"/>
        <v>559.793621591896</v>
      </c>
      <c r="J128" s="1" t="str">
        <f>IF(G128&gt;=H128,"JA","NEI")</f>
        <v>NEI</v>
      </c>
      <c r="K128" s="1">
        <f t="shared" si="18"/>
        <v>1200</v>
      </c>
      <c r="L128" s="4">
        <f t="shared" si="23"/>
        <v>9606.0585465169352</v>
      </c>
      <c r="M128" s="4">
        <f t="shared" si="24"/>
        <v>19212.11709303387</v>
      </c>
      <c r="N128" s="4">
        <f t="shared" si="25"/>
        <v>127968.82189590743</v>
      </c>
      <c r="O128" s="4">
        <f t="shared" si="26"/>
        <v>70399.645851396854</v>
      </c>
      <c r="P128" s="4">
        <f t="shared" si="27"/>
        <v>19212.11709303387</v>
      </c>
      <c r="Q128" s="4">
        <f t="shared" si="28"/>
        <v>15517.479190527358</v>
      </c>
      <c r="R128" s="4">
        <f t="shared" si="29"/>
        <v>25862.465317545597</v>
      </c>
      <c r="S128" s="55">
        <f t="shared" si="30"/>
        <v>383973.64092231332</v>
      </c>
      <c r="T128" s="4">
        <f t="shared" si="31"/>
        <v>671752.34591027524</v>
      </c>
      <c r="U128" s="4">
        <f t="shared" si="21"/>
        <v>671752.34591027524</v>
      </c>
      <c r="V128" s="27"/>
      <c r="W128" s="23"/>
      <c r="X128" s="23"/>
      <c r="Y128" s="24"/>
      <c r="AB128" s="23"/>
      <c r="AC128" s="23"/>
    </row>
    <row r="129" spans="1:29" customFormat="1" x14ac:dyDescent="0.25">
      <c r="A129" s="13">
        <v>33</v>
      </c>
      <c r="B129" s="1">
        <v>3305</v>
      </c>
      <c r="C129" s="6" t="s">
        <v>111</v>
      </c>
      <c r="D129" s="6">
        <v>78.537043756102292</v>
      </c>
      <c r="E129" s="5">
        <v>24.777692569019401</v>
      </c>
      <c r="F129" s="6">
        <v>1556.67159916639</v>
      </c>
      <c r="G129" s="5">
        <f t="shared" si="34"/>
        <v>103.31473632512169</v>
      </c>
      <c r="H129" s="5">
        <f t="shared" si="32"/>
        <v>155.66715991663901</v>
      </c>
      <c r="I129" s="6">
        <f t="shared" si="33"/>
        <v>1033.1473632512168</v>
      </c>
      <c r="J129" s="1" t="str">
        <f>IF(G129&gt;=H129,"JA","NEI")</f>
        <v>NEI</v>
      </c>
      <c r="K129" s="1">
        <f t="shared" si="18"/>
        <v>1200</v>
      </c>
      <c r="L129" s="4">
        <f t="shared" si="23"/>
        <v>17728.80875339088</v>
      </c>
      <c r="M129" s="4">
        <f t="shared" si="24"/>
        <v>35457.61750678176</v>
      </c>
      <c r="N129" s="4">
        <f t="shared" si="25"/>
        <v>236177.48723922815</v>
      </c>
      <c r="O129" s="4">
        <f t="shared" si="26"/>
        <v>129928.61240247302</v>
      </c>
      <c r="P129" s="4">
        <f t="shared" si="27"/>
        <v>35457.61750678176</v>
      </c>
      <c r="Q129" s="4">
        <f t="shared" si="28"/>
        <v>28638.844909323729</v>
      </c>
      <c r="R129" s="4">
        <f t="shared" si="29"/>
        <v>47731.408182206214</v>
      </c>
      <c r="S129" s="55">
        <f t="shared" si="30"/>
        <v>708656.43940127466</v>
      </c>
      <c r="T129" s="4">
        <f t="shared" si="31"/>
        <v>1239776.8359014601</v>
      </c>
      <c r="U129" s="4">
        <f t="shared" si="21"/>
        <v>1239776.8359014601</v>
      </c>
      <c r="V129" s="27"/>
      <c r="W129" s="23"/>
      <c r="X129" s="23"/>
      <c r="Y129" s="24"/>
      <c r="AB129" s="23"/>
      <c r="AC129" s="23"/>
    </row>
    <row r="130" spans="1:29" customFormat="1" x14ac:dyDescent="0.25">
      <c r="A130" s="13">
        <v>33</v>
      </c>
      <c r="B130" s="1">
        <v>3310</v>
      </c>
      <c r="C130" s="6" t="s">
        <v>137</v>
      </c>
      <c r="D130" s="6">
        <v>22.563081654681401</v>
      </c>
      <c r="E130" s="5">
        <v>5.4159180730819099</v>
      </c>
      <c r="F130" s="6">
        <v>192.863772799663</v>
      </c>
      <c r="G130" s="5">
        <f t="shared" si="34"/>
        <v>27.978999727763309</v>
      </c>
      <c r="H130" s="5">
        <f t="shared" si="32"/>
        <v>19.286377279966302</v>
      </c>
      <c r="I130" s="6">
        <f t="shared" si="33"/>
        <v>192.863772799663</v>
      </c>
      <c r="J130" s="1" t="str">
        <f>IF(G130&gt;=H130,"JA","NEI")</f>
        <v>JA</v>
      </c>
      <c r="K130" s="1">
        <f t="shared" ref="K130:K193" si="35">IF(I130&gt;200,1200,1490)</f>
        <v>1490</v>
      </c>
      <c r="L130" s="4">
        <f t="shared" si="23"/>
        <v>3432</v>
      </c>
      <c r="M130" s="4">
        <f t="shared" si="24"/>
        <v>6864</v>
      </c>
      <c r="N130" s="4">
        <f t="shared" si="25"/>
        <v>45720</v>
      </c>
      <c r="O130" s="4">
        <f t="shared" si="26"/>
        <v>25152</v>
      </c>
      <c r="P130" s="4">
        <f t="shared" si="27"/>
        <v>6864</v>
      </c>
      <c r="Q130" s="4">
        <f t="shared" si="28"/>
        <v>5544</v>
      </c>
      <c r="R130" s="4">
        <f t="shared" si="29"/>
        <v>9240</v>
      </c>
      <c r="S130" s="55">
        <f t="shared" si="30"/>
        <v>137184</v>
      </c>
      <c r="T130" s="4">
        <f t="shared" si="31"/>
        <v>287367.02147149784</v>
      </c>
      <c r="U130" s="4">
        <f t="shared" si="21"/>
        <v>240000</v>
      </c>
      <c r="V130" s="27"/>
      <c r="W130" s="23"/>
      <c r="X130" s="23"/>
      <c r="Y130" s="24"/>
      <c r="AB130" s="23"/>
      <c r="AC130" s="23"/>
    </row>
    <row r="131" spans="1:29" customFormat="1" x14ac:dyDescent="0.25">
      <c r="A131" s="13">
        <v>33</v>
      </c>
      <c r="B131" s="1">
        <v>3312</v>
      </c>
      <c r="C131" s="6" t="s">
        <v>147</v>
      </c>
      <c r="D131" s="6">
        <v>43.783525901567195</v>
      </c>
      <c r="E131" s="5">
        <v>14.367365753265</v>
      </c>
      <c r="F131" s="6">
        <v>302.09100368105101</v>
      </c>
      <c r="G131" s="5">
        <f t="shared" si="34"/>
        <v>58.150891654832193</v>
      </c>
      <c r="H131" s="5">
        <f t="shared" si="32"/>
        <v>30.209100368105101</v>
      </c>
      <c r="I131" s="6">
        <f t="shared" si="33"/>
        <v>302.09100368105101</v>
      </c>
      <c r="J131" s="1" t="str">
        <f>IF(G131&gt;=H131,"JA","NEI")</f>
        <v>JA</v>
      </c>
      <c r="K131" s="1">
        <f t="shared" si="35"/>
        <v>1200</v>
      </c>
      <c r="L131" s="4">
        <f t="shared" si="23"/>
        <v>5183.8816231668352</v>
      </c>
      <c r="M131" s="4">
        <f t="shared" si="24"/>
        <v>10367.76324633367</v>
      </c>
      <c r="N131" s="4">
        <f t="shared" si="25"/>
        <v>69058.003441488254</v>
      </c>
      <c r="O131" s="4">
        <f t="shared" si="26"/>
        <v>37990.964622928972</v>
      </c>
      <c r="P131" s="4">
        <f t="shared" si="27"/>
        <v>10367.76324633367</v>
      </c>
      <c r="Q131" s="4">
        <f t="shared" si="28"/>
        <v>8373.9626220387327</v>
      </c>
      <c r="R131" s="4">
        <f t="shared" si="29"/>
        <v>13956.604370064555</v>
      </c>
      <c r="S131" s="55">
        <f t="shared" si="30"/>
        <v>207210.26124490649</v>
      </c>
      <c r="T131" s="4">
        <f t="shared" si="31"/>
        <v>362509.20441726118</v>
      </c>
      <c r="U131" s="4">
        <f t="shared" ref="U131:U194" si="36">IF(K131=1200,IF(K131*I131&gt;1354000,1354000,K131*I131),IF(K131*I131&gt;240000,240000,K131*I131))</f>
        <v>362509.20441726118</v>
      </c>
      <c r="V131" s="27"/>
      <c r="W131" s="23"/>
      <c r="X131" s="23"/>
      <c r="Y131" s="24"/>
      <c r="AB131" s="23"/>
      <c r="AC131" s="23"/>
    </row>
    <row r="132" spans="1:29" customFormat="1" x14ac:dyDescent="0.25">
      <c r="A132" s="13">
        <v>33</v>
      </c>
      <c r="B132" s="1">
        <v>3314</v>
      </c>
      <c r="C132" s="6" t="s">
        <v>146</v>
      </c>
      <c r="D132" s="6">
        <v>52.265155520231701</v>
      </c>
      <c r="E132" s="5">
        <v>13.133350222176199</v>
      </c>
      <c r="F132" s="6">
        <v>457.33753256489405</v>
      </c>
      <c r="G132" s="5">
        <f t="shared" si="34"/>
        <v>65.398505742407906</v>
      </c>
      <c r="H132" s="5">
        <f t="shared" si="32"/>
        <v>45.733753256489408</v>
      </c>
      <c r="I132" s="6">
        <f t="shared" si="33"/>
        <v>457.33753256489405</v>
      </c>
      <c r="J132" s="1" t="str">
        <f>IF(G132&gt;=H132,"JA","NEI")</f>
        <v>JA</v>
      </c>
      <c r="K132" s="1">
        <f t="shared" si="35"/>
        <v>1200</v>
      </c>
      <c r="L132" s="4">
        <f t="shared" ref="L132:L195" si="37">U132*0.0143</f>
        <v>7847.912058813582</v>
      </c>
      <c r="M132" s="4">
        <f t="shared" ref="M132:M195" si="38">U132*0.0286</f>
        <v>15695.824117627164</v>
      </c>
      <c r="N132" s="4">
        <f t="shared" ref="N132:N195" si="39">U132*0.1905</f>
        <v>104547.35994433478</v>
      </c>
      <c r="O132" s="4">
        <f t="shared" ref="O132:O195" si="40">U132*0.1048</f>
        <v>57514.768095361076</v>
      </c>
      <c r="P132" s="4">
        <f t="shared" ref="P132:P195" si="41">U132*0.0286</f>
        <v>15695.824117627164</v>
      </c>
      <c r="Q132" s="4">
        <f t="shared" ref="Q132:Q195" si="42">U132*0.0231</f>
        <v>12677.396402698863</v>
      </c>
      <c r="R132" s="4">
        <f t="shared" ref="R132:R195" si="43">U132*0.0385</f>
        <v>21128.994004498105</v>
      </c>
      <c r="S132" s="55">
        <f t="shared" ref="S132:S195" si="44">U132*0.5716</f>
        <v>313696.96033691213</v>
      </c>
      <c r="T132" s="4">
        <f t="shared" ref="T132:T195" si="45">K132*I132</f>
        <v>548805.03907787288</v>
      </c>
      <c r="U132" s="4">
        <f t="shared" si="36"/>
        <v>548805.03907787288</v>
      </c>
      <c r="V132" s="27"/>
      <c r="W132" s="23"/>
      <c r="X132" s="23"/>
      <c r="Y132" s="24"/>
      <c r="AB132" s="23"/>
      <c r="AC132" s="23"/>
    </row>
    <row r="133" spans="1:29" customFormat="1" x14ac:dyDescent="0.25">
      <c r="A133" s="13">
        <v>33</v>
      </c>
      <c r="B133" s="1">
        <v>3316</v>
      </c>
      <c r="C133" s="6" t="s">
        <v>145</v>
      </c>
      <c r="D133" s="6">
        <v>52.240896377830296</v>
      </c>
      <c r="E133" s="5">
        <v>11.814014650250201</v>
      </c>
      <c r="F133" s="6">
        <v>517.82295891532601</v>
      </c>
      <c r="G133" s="5">
        <f t="shared" si="34"/>
        <v>64.054911028080497</v>
      </c>
      <c r="H133" s="5">
        <f t="shared" si="32"/>
        <v>51.782295891532605</v>
      </c>
      <c r="I133" s="6">
        <f t="shared" si="33"/>
        <v>517.82295891532601</v>
      </c>
      <c r="J133" s="1" t="str">
        <f>IF(G133&gt;=H133,"JA","NEI")</f>
        <v>JA</v>
      </c>
      <c r="K133" s="1">
        <f t="shared" si="35"/>
        <v>1200</v>
      </c>
      <c r="L133" s="4">
        <f t="shared" si="37"/>
        <v>8885.8419749869936</v>
      </c>
      <c r="M133" s="4">
        <f t="shared" si="38"/>
        <v>17771.683949973987</v>
      </c>
      <c r="N133" s="4">
        <f t="shared" si="39"/>
        <v>118374.32840804351</v>
      </c>
      <c r="O133" s="4">
        <f t="shared" si="40"/>
        <v>65121.415313191399</v>
      </c>
      <c r="P133" s="4">
        <f t="shared" si="41"/>
        <v>17771.683949973987</v>
      </c>
      <c r="Q133" s="4">
        <f t="shared" si="42"/>
        <v>14354.052421132836</v>
      </c>
      <c r="R133" s="4">
        <f t="shared" si="43"/>
        <v>23923.420701888059</v>
      </c>
      <c r="S133" s="55">
        <f t="shared" si="44"/>
        <v>355185.12397920038</v>
      </c>
      <c r="T133" s="4">
        <f t="shared" si="45"/>
        <v>621387.55069839116</v>
      </c>
      <c r="U133" s="4">
        <f t="shared" si="36"/>
        <v>621387.55069839116</v>
      </c>
      <c r="V133" s="27"/>
      <c r="W133" s="23"/>
      <c r="X133" s="23"/>
      <c r="Y133" s="24"/>
      <c r="AB133" s="23"/>
      <c r="AC133" s="23"/>
    </row>
    <row r="134" spans="1:29" customFormat="1" x14ac:dyDescent="0.25">
      <c r="A134" s="13">
        <v>33</v>
      </c>
      <c r="B134" s="1">
        <v>3318</v>
      </c>
      <c r="C134" s="6" t="s">
        <v>144</v>
      </c>
      <c r="D134" s="6">
        <v>10.1249722689391</v>
      </c>
      <c r="E134" s="5">
        <v>4.5251247002083295</v>
      </c>
      <c r="F134" s="6">
        <v>354.11053823955899</v>
      </c>
      <c r="G134" s="5">
        <f t="shared" si="34"/>
        <v>14.65009696914743</v>
      </c>
      <c r="H134" s="5">
        <f t="shared" si="32"/>
        <v>35.411053823955903</v>
      </c>
      <c r="I134" s="6">
        <f t="shared" si="33"/>
        <v>146.5009696914743</v>
      </c>
      <c r="J134" s="1" t="str">
        <f>IF(G134&gt;=H134,"JA","NEI")</f>
        <v>NEI</v>
      </c>
      <c r="K134" s="1">
        <f t="shared" si="35"/>
        <v>1490</v>
      </c>
      <c r="L134" s="4">
        <f t="shared" si="37"/>
        <v>3121.4961612162429</v>
      </c>
      <c r="M134" s="4">
        <f t="shared" si="38"/>
        <v>6242.9923224324857</v>
      </c>
      <c r="N134" s="4">
        <f t="shared" si="39"/>
        <v>41583.567742076521</v>
      </c>
      <c r="O134" s="4">
        <f t="shared" si="40"/>
        <v>22876.419419263093</v>
      </c>
      <c r="P134" s="4">
        <f t="shared" si="41"/>
        <v>6242.9923224324857</v>
      </c>
      <c r="Q134" s="4">
        <f t="shared" si="42"/>
        <v>5042.4168758108535</v>
      </c>
      <c r="R134" s="4">
        <f t="shared" si="43"/>
        <v>8404.0281263514225</v>
      </c>
      <c r="S134" s="55">
        <f t="shared" si="44"/>
        <v>124772.53187071359</v>
      </c>
      <c r="T134" s="4">
        <f t="shared" si="45"/>
        <v>218286.4448402967</v>
      </c>
      <c r="U134" s="4">
        <f t="shared" si="36"/>
        <v>218286.4448402967</v>
      </c>
      <c r="V134" s="27"/>
      <c r="W134" s="23"/>
      <c r="X134" s="23"/>
      <c r="Y134" s="24"/>
      <c r="AB134" s="23"/>
      <c r="AC134" s="23"/>
    </row>
    <row r="135" spans="1:29" customFormat="1" x14ac:dyDescent="0.25">
      <c r="A135" s="13">
        <v>33</v>
      </c>
      <c r="B135" s="1">
        <v>3320</v>
      </c>
      <c r="C135" s="6" t="s">
        <v>138</v>
      </c>
      <c r="D135" s="6">
        <v>7.5255657349611402</v>
      </c>
      <c r="E135" s="5">
        <v>3.8671091861473501</v>
      </c>
      <c r="F135" s="6">
        <v>580.15924061611793</v>
      </c>
      <c r="G135" s="5">
        <f t="shared" si="34"/>
        <v>11.39267492110849</v>
      </c>
      <c r="H135" s="5">
        <f t="shared" si="32"/>
        <v>58.015924061611798</v>
      </c>
      <c r="I135" s="6">
        <f t="shared" si="33"/>
        <v>113.92674921108491</v>
      </c>
      <c r="J135" s="1" t="str">
        <f>IF(G135&gt;=H135,"JA","NEI")</f>
        <v>NEI</v>
      </c>
      <c r="K135" s="1">
        <f t="shared" si="35"/>
        <v>1490</v>
      </c>
      <c r="L135" s="4">
        <f t="shared" si="37"/>
        <v>2427.4372454405866</v>
      </c>
      <c r="M135" s="4">
        <f t="shared" si="38"/>
        <v>4854.8744908811732</v>
      </c>
      <c r="N135" s="4">
        <f t="shared" si="39"/>
        <v>32337.538129820397</v>
      </c>
      <c r="O135" s="4">
        <f t="shared" si="40"/>
        <v>17789.889742809333</v>
      </c>
      <c r="P135" s="4">
        <f t="shared" si="41"/>
        <v>4854.8744908811732</v>
      </c>
      <c r="Q135" s="4">
        <f t="shared" si="42"/>
        <v>3921.2447810963317</v>
      </c>
      <c r="R135" s="4">
        <f t="shared" si="43"/>
        <v>6535.4079684938861</v>
      </c>
      <c r="S135" s="55">
        <f t="shared" si="44"/>
        <v>97029.589475093642</v>
      </c>
      <c r="T135" s="4">
        <f t="shared" si="45"/>
        <v>169750.85632451653</v>
      </c>
      <c r="U135" s="4">
        <f t="shared" si="36"/>
        <v>169750.85632451653</v>
      </c>
      <c r="V135" s="27"/>
      <c r="W135" s="23"/>
      <c r="X135" s="23"/>
      <c r="Y135" s="24"/>
      <c r="AB135" s="23"/>
      <c r="AC135" s="23"/>
    </row>
    <row r="136" spans="1:29" customFormat="1" x14ac:dyDescent="0.25">
      <c r="A136" s="13">
        <v>33</v>
      </c>
      <c r="B136" s="1">
        <v>3322</v>
      </c>
      <c r="C136" s="6" t="s">
        <v>358</v>
      </c>
      <c r="D136" s="6">
        <v>18.002969256098801</v>
      </c>
      <c r="E136" s="5">
        <v>5.4853368240692593</v>
      </c>
      <c r="F136" s="6">
        <v>810.99741890906409</v>
      </c>
      <c r="G136" s="5">
        <f t="shared" si="34"/>
        <v>23.488306080168059</v>
      </c>
      <c r="H136" s="5">
        <f t="shared" si="32"/>
        <v>81.099741890906415</v>
      </c>
      <c r="I136" s="6">
        <f t="shared" si="33"/>
        <v>234.88306080168059</v>
      </c>
      <c r="J136" s="1" t="str">
        <f>IF(G136&gt;=H136,"JA","NEI")</f>
        <v>NEI</v>
      </c>
      <c r="K136" s="1">
        <f t="shared" si="35"/>
        <v>1200</v>
      </c>
      <c r="L136" s="4">
        <f t="shared" si="37"/>
        <v>4030.5933233568389</v>
      </c>
      <c r="M136" s="4">
        <f t="shared" si="38"/>
        <v>8061.1866467136779</v>
      </c>
      <c r="N136" s="4">
        <f t="shared" si="39"/>
        <v>53694.267699264186</v>
      </c>
      <c r="O136" s="4">
        <f t="shared" si="40"/>
        <v>29538.893726419352</v>
      </c>
      <c r="P136" s="4">
        <f t="shared" si="41"/>
        <v>8061.1866467136779</v>
      </c>
      <c r="Q136" s="4">
        <f t="shared" si="42"/>
        <v>6510.958445422586</v>
      </c>
      <c r="R136" s="4">
        <f t="shared" si="43"/>
        <v>10851.597409037644</v>
      </c>
      <c r="S136" s="55">
        <f t="shared" si="44"/>
        <v>161110.98906508877</v>
      </c>
      <c r="T136" s="4">
        <f t="shared" si="45"/>
        <v>281859.67296201672</v>
      </c>
      <c r="U136" s="4">
        <f t="shared" si="36"/>
        <v>281859.67296201672</v>
      </c>
      <c r="V136" s="27"/>
      <c r="W136" s="23"/>
      <c r="X136" s="23"/>
      <c r="Y136" s="24"/>
      <c r="AB136" s="23"/>
      <c r="AC136" s="23"/>
    </row>
    <row r="137" spans="1:29" customFormat="1" x14ac:dyDescent="0.25">
      <c r="A137" s="13">
        <v>33</v>
      </c>
      <c r="B137" s="1">
        <v>3324</v>
      </c>
      <c r="C137" s="6" t="s">
        <v>139</v>
      </c>
      <c r="D137" s="6">
        <v>25.445520083393102</v>
      </c>
      <c r="E137" s="5">
        <v>7.08488692750129</v>
      </c>
      <c r="F137" s="6">
        <v>533.47274368434205</v>
      </c>
      <c r="G137" s="5">
        <f t="shared" si="34"/>
        <v>32.530407010894393</v>
      </c>
      <c r="H137" s="5">
        <f t="shared" si="32"/>
        <v>53.347274368434206</v>
      </c>
      <c r="I137" s="6">
        <f t="shared" si="33"/>
        <v>325.30407010894396</v>
      </c>
      <c r="J137" s="1" t="str">
        <f>IF(G137&gt;=H137,"JA","NEI")</f>
        <v>NEI</v>
      </c>
      <c r="K137" s="1">
        <f t="shared" si="35"/>
        <v>1200</v>
      </c>
      <c r="L137" s="4">
        <f t="shared" si="37"/>
        <v>5582.2178430694785</v>
      </c>
      <c r="M137" s="4">
        <f t="shared" si="38"/>
        <v>11164.435686138957</v>
      </c>
      <c r="N137" s="4">
        <f t="shared" si="39"/>
        <v>74364.510426904584</v>
      </c>
      <c r="O137" s="4">
        <f t="shared" si="40"/>
        <v>40910.239856900793</v>
      </c>
      <c r="P137" s="4">
        <f t="shared" si="41"/>
        <v>11164.435686138957</v>
      </c>
      <c r="Q137" s="4">
        <f t="shared" si="42"/>
        <v>9017.4288234199266</v>
      </c>
      <c r="R137" s="4">
        <f t="shared" si="43"/>
        <v>15029.04803903321</v>
      </c>
      <c r="S137" s="55">
        <f t="shared" si="44"/>
        <v>223132.56776912682</v>
      </c>
      <c r="T137" s="4">
        <f t="shared" si="45"/>
        <v>390364.88413073274</v>
      </c>
      <c r="U137" s="4">
        <f t="shared" si="36"/>
        <v>390364.88413073274</v>
      </c>
      <c r="V137" s="27"/>
      <c r="W137" s="23"/>
      <c r="X137" s="23"/>
      <c r="Y137" s="24"/>
      <c r="AB137" s="23"/>
      <c r="AC137" s="23"/>
    </row>
    <row r="138" spans="1:29" customFormat="1" x14ac:dyDescent="0.25">
      <c r="A138" s="13">
        <v>33</v>
      </c>
      <c r="B138" s="1">
        <v>3326</v>
      </c>
      <c r="C138" s="6" t="s">
        <v>140</v>
      </c>
      <c r="D138" s="6">
        <v>22.862550507996602</v>
      </c>
      <c r="E138" s="5">
        <v>3.306408185944</v>
      </c>
      <c r="F138" s="6">
        <v>356.24941020613801</v>
      </c>
      <c r="G138" s="5">
        <f t="shared" si="34"/>
        <v>26.168958693940603</v>
      </c>
      <c r="H138" s="5">
        <f t="shared" si="32"/>
        <v>35.624941020613804</v>
      </c>
      <c r="I138" s="6">
        <f t="shared" si="33"/>
        <v>261.68958693940601</v>
      </c>
      <c r="J138" s="1" t="str">
        <f>IF(G138&gt;=H138,"JA","NEI")</f>
        <v>NEI</v>
      </c>
      <c r="K138" s="1">
        <f t="shared" si="35"/>
        <v>1200</v>
      </c>
      <c r="L138" s="4">
        <f t="shared" si="37"/>
        <v>4490.5933118802068</v>
      </c>
      <c r="M138" s="4">
        <f t="shared" si="38"/>
        <v>8981.1866237604136</v>
      </c>
      <c r="N138" s="4">
        <f t="shared" si="39"/>
        <v>59822.239574348212</v>
      </c>
      <c r="O138" s="4">
        <f t="shared" si="40"/>
        <v>32910.082453499701</v>
      </c>
      <c r="P138" s="4">
        <f t="shared" si="41"/>
        <v>8981.1866237604136</v>
      </c>
      <c r="Q138" s="4">
        <f t="shared" si="42"/>
        <v>7254.0353499603343</v>
      </c>
      <c r="R138" s="4">
        <f t="shared" si="43"/>
        <v>12090.058916600557</v>
      </c>
      <c r="S138" s="55">
        <f t="shared" si="44"/>
        <v>179498.12147347737</v>
      </c>
      <c r="T138" s="4">
        <f t="shared" si="45"/>
        <v>314027.5043272872</v>
      </c>
      <c r="U138" s="4">
        <f t="shared" si="36"/>
        <v>314027.5043272872</v>
      </c>
      <c r="V138" s="27"/>
      <c r="W138" s="23"/>
      <c r="X138" s="23"/>
      <c r="Y138" s="24"/>
      <c r="AB138" s="23"/>
      <c r="AC138" s="23"/>
    </row>
    <row r="139" spans="1:29" customFormat="1" x14ac:dyDescent="0.25">
      <c r="A139" s="13">
        <v>33</v>
      </c>
      <c r="B139" s="1">
        <v>3328</v>
      </c>
      <c r="C139" s="6" t="s">
        <v>141</v>
      </c>
      <c r="D139" s="6">
        <v>39.9607636716554</v>
      </c>
      <c r="E139" s="5">
        <v>7.0623156100603692</v>
      </c>
      <c r="F139" s="6">
        <v>798.39959635658602</v>
      </c>
      <c r="G139" s="5">
        <f t="shared" si="34"/>
        <v>47.023079281715766</v>
      </c>
      <c r="H139" s="5">
        <f t="shared" si="32"/>
        <v>79.839959635658602</v>
      </c>
      <c r="I139" s="6">
        <f t="shared" si="33"/>
        <v>470.23079281715763</v>
      </c>
      <c r="J139" s="1" t="str">
        <f>IF(G139&gt;=H139,"JA","NEI")</f>
        <v>NEI</v>
      </c>
      <c r="K139" s="1">
        <f t="shared" si="35"/>
        <v>1200</v>
      </c>
      <c r="L139" s="4">
        <f t="shared" si="37"/>
        <v>8069.1604047424253</v>
      </c>
      <c r="M139" s="4">
        <f t="shared" si="38"/>
        <v>16138.320809484851</v>
      </c>
      <c r="N139" s="4">
        <f t="shared" si="39"/>
        <v>107494.75923800224</v>
      </c>
      <c r="O139" s="4">
        <f t="shared" si="40"/>
        <v>59136.22450468575</v>
      </c>
      <c r="P139" s="4">
        <f t="shared" si="41"/>
        <v>16138.320809484851</v>
      </c>
      <c r="Q139" s="4">
        <f t="shared" si="42"/>
        <v>13034.797576891609</v>
      </c>
      <c r="R139" s="4">
        <f t="shared" si="43"/>
        <v>21724.662628152684</v>
      </c>
      <c r="S139" s="55">
        <f t="shared" si="44"/>
        <v>322540.70540914475</v>
      </c>
      <c r="T139" s="4">
        <f t="shared" si="45"/>
        <v>564276.95138058916</v>
      </c>
      <c r="U139" s="4">
        <f t="shared" si="36"/>
        <v>564276.95138058916</v>
      </c>
      <c r="V139" s="27"/>
      <c r="W139" s="23"/>
      <c r="X139" s="23"/>
      <c r="Y139" s="24"/>
      <c r="AB139" s="23"/>
      <c r="AC139" s="23"/>
    </row>
    <row r="140" spans="1:29" customFormat="1" x14ac:dyDescent="0.25">
      <c r="A140" s="13">
        <v>33</v>
      </c>
      <c r="B140" s="1">
        <v>3330</v>
      </c>
      <c r="C140" s="6" t="s">
        <v>142</v>
      </c>
      <c r="D140" s="6">
        <v>20.8687973979963</v>
      </c>
      <c r="E140" s="5">
        <v>8.05688583377807</v>
      </c>
      <c r="F140" s="6">
        <v>895.26990665914002</v>
      </c>
      <c r="G140" s="5">
        <f t="shared" si="34"/>
        <v>28.925683231774372</v>
      </c>
      <c r="H140" s="5">
        <f t="shared" si="32"/>
        <v>89.526990665914013</v>
      </c>
      <c r="I140" s="6">
        <f t="shared" si="33"/>
        <v>289.25683231774372</v>
      </c>
      <c r="J140" s="1" t="str">
        <f>IF(G140&gt;=H140,"JA","NEI")</f>
        <v>NEI</v>
      </c>
      <c r="K140" s="1">
        <f t="shared" si="35"/>
        <v>1200</v>
      </c>
      <c r="L140" s="4">
        <f t="shared" si="37"/>
        <v>4963.6472425724824</v>
      </c>
      <c r="M140" s="4">
        <f t="shared" si="38"/>
        <v>9927.2944851449647</v>
      </c>
      <c r="N140" s="4">
        <f t="shared" si="39"/>
        <v>66124.111867836211</v>
      </c>
      <c r="O140" s="4">
        <f t="shared" si="40"/>
        <v>36376.939232279452</v>
      </c>
      <c r="P140" s="4">
        <f t="shared" si="41"/>
        <v>9927.2944851449647</v>
      </c>
      <c r="Q140" s="4">
        <f t="shared" si="42"/>
        <v>8018.1993918478556</v>
      </c>
      <c r="R140" s="4">
        <f t="shared" si="43"/>
        <v>13363.665653079761</v>
      </c>
      <c r="S140" s="55">
        <f t="shared" si="44"/>
        <v>198407.04642338678</v>
      </c>
      <c r="T140" s="4">
        <f t="shared" si="45"/>
        <v>347108.19878129248</v>
      </c>
      <c r="U140" s="4">
        <f t="shared" si="36"/>
        <v>347108.19878129248</v>
      </c>
      <c r="V140" s="27"/>
      <c r="W140" s="23"/>
      <c r="X140" s="23"/>
      <c r="Y140" s="24"/>
      <c r="AB140" s="23"/>
      <c r="AC140" s="23"/>
    </row>
    <row r="141" spans="1:29" customFormat="1" x14ac:dyDescent="0.25">
      <c r="A141" s="13">
        <v>33</v>
      </c>
      <c r="B141" s="1">
        <v>3332</v>
      </c>
      <c r="C141" s="6" t="s">
        <v>143</v>
      </c>
      <c r="D141" s="6">
        <v>35.853255633935198</v>
      </c>
      <c r="E141" s="5">
        <v>8.1895322941971997</v>
      </c>
      <c r="F141" s="6">
        <v>781.79681434505403</v>
      </c>
      <c r="G141" s="5">
        <f t="shared" si="34"/>
        <v>44.042787928132398</v>
      </c>
      <c r="H141" s="5">
        <f t="shared" si="32"/>
        <v>78.179681434505412</v>
      </c>
      <c r="I141" s="6">
        <f t="shared" si="33"/>
        <v>440.42787928132395</v>
      </c>
      <c r="J141" s="1" t="str">
        <f>IF(G141&gt;=H141,"JA","NEI")</f>
        <v>NEI</v>
      </c>
      <c r="K141" s="1">
        <f t="shared" si="35"/>
        <v>1200</v>
      </c>
      <c r="L141" s="4">
        <f t="shared" si="37"/>
        <v>7557.7424084675195</v>
      </c>
      <c r="M141" s="4">
        <f t="shared" si="38"/>
        <v>15115.484816935039</v>
      </c>
      <c r="N141" s="4">
        <f t="shared" si="39"/>
        <v>100681.81320371067</v>
      </c>
      <c r="O141" s="4">
        <f t="shared" si="40"/>
        <v>55388.210098419309</v>
      </c>
      <c r="P141" s="4">
        <f t="shared" si="41"/>
        <v>15115.484816935039</v>
      </c>
      <c r="Q141" s="4">
        <f t="shared" si="42"/>
        <v>12208.6608136783</v>
      </c>
      <c r="R141" s="4">
        <f t="shared" si="43"/>
        <v>20347.768022797169</v>
      </c>
      <c r="S141" s="55">
        <f t="shared" si="44"/>
        <v>302098.29095664574</v>
      </c>
      <c r="T141" s="4">
        <f t="shared" si="45"/>
        <v>528513.45513758878</v>
      </c>
      <c r="U141" s="4">
        <f t="shared" si="36"/>
        <v>528513.45513758878</v>
      </c>
      <c r="V141" s="27"/>
      <c r="W141" s="23"/>
      <c r="X141" s="23"/>
      <c r="Y141" s="24"/>
      <c r="AB141" s="23"/>
      <c r="AC141" s="23"/>
    </row>
    <row r="142" spans="1:29" customFormat="1" x14ac:dyDescent="0.25">
      <c r="A142" s="13">
        <v>33</v>
      </c>
      <c r="B142" s="1">
        <v>3334</v>
      </c>
      <c r="C142" s="6" t="s">
        <v>148</v>
      </c>
      <c r="D142" s="6">
        <v>14.284913315740599</v>
      </c>
      <c r="E142" s="5">
        <v>4.6899887777578106</v>
      </c>
      <c r="F142" s="6">
        <v>562.780996156181</v>
      </c>
      <c r="G142" s="5">
        <f t="shared" si="34"/>
        <v>18.974902093498411</v>
      </c>
      <c r="H142" s="5">
        <f t="shared" si="32"/>
        <v>56.278099615618103</v>
      </c>
      <c r="I142" s="6">
        <f t="shared" si="33"/>
        <v>189.74902093498412</v>
      </c>
      <c r="J142" s="1" t="str">
        <f>IF(G142&gt;=H142,"JA","NEI")</f>
        <v>NEI</v>
      </c>
      <c r="K142" s="1">
        <f t="shared" si="35"/>
        <v>1490</v>
      </c>
      <c r="L142" s="4">
        <f t="shared" si="37"/>
        <v>3432</v>
      </c>
      <c r="M142" s="4">
        <f t="shared" si="38"/>
        <v>6864</v>
      </c>
      <c r="N142" s="4">
        <f t="shared" si="39"/>
        <v>45720</v>
      </c>
      <c r="O142" s="4">
        <f t="shared" si="40"/>
        <v>25152</v>
      </c>
      <c r="P142" s="4">
        <f t="shared" si="41"/>
        <v>6864</v>
      </c>
      <c r="Q142" s="4">
        <f t="shared" si="42"/>
        <v>5544</v>
      </c>
      <c r="R142" s="4">
        <f t="shared" si="43"/>
        <v>9240</v>
      </c>
      <c r="S142" s="55">
        <f t="shared" si="44"/>
        <v>137184</v>
      </c>
      <c r="T142" s="4">
        <f t="shared" si="45"/>
        <v>282726.04119312635</v>
      </c>
      <c r="U142" s="4">
        <f t="shared" si="36"/>
        <v>240000</v>
      </c>
      <c r="V142" s="27"/>
      <c r="W142" s="23"/>
      <c r="X142" s="23"/>
      <c r="Y142" s="24"/>
      <c r="AB142" s="23"/>
      <c r="AC142" s="23"/>
    </row>
    <row r="143" spans="1:29" customFormat="1" x14ac:dyDescent="0.25">
      <c r="A143" s="13">
        <v>33</v>
      </c>
      <c r="B143" s="1">
        <v>3336</v>
      </c>
      <c r="C143" s="6" t="s">
        <v>149</v>
      </c>
      <c r="D143" s="6">
        <v>10.8319944340695</v>
      </c>
      <c r="E143" s="5">
        <v>3.7148147133181202</v>
      </c>
      <c r="F143" s="6">
        <v>450.06762517732801</v>
      </c>
      <c r="G143" s="5">
        <f t="shared" si="34"/>
        <v>14.54680914738762</v>
      </c>
      <c r="H143" s="5">
        <f t="shared" si="32"/>
        <v>45.006762517732803</v>
      </c>
      <c r="I143" s="6">
        <f t="shared" si="33"/>
        <v>145.4680914738762</v>
      </c>
      <c r="J143" s="1" t="str">
        <f>IF(G143&gt;=H143,"JA","NEI")</f>
        <v>NEI</v>
      </c>
      <c r="K143" s="1">
        <f t="shared" si="35"/>
        <v>1490</v>
      </c>
      <c r="L143" s="4">
        <f t="shared" si="37"/>
        <v>3099.4886250338805</v>
      </c>
      <c r="M143" s="4">
        <f t="shared" si="38"/>
        <v>6198.9772500677609</v>
      </c>
      <c r="N143" s="4">
        <f t="shared" si="39"/>
        <v>41290.390424402394</v>
      </c>
      <c r="O143" s="4">
        <f t="shared" si="40"/>
        <v>22715.133419828719</v>
      </c>
      <c r="P143" s="4">
        <f t="shared" si="41"/>
        <v>6198.9772500677609</v>
      </c>
      <c r="Q143" s="4">
        <f t="shared" si="42"/>
        <v>5006.8662404393444</v>
      </c>
      <c r="R143" s="4">
        <f t="shared" si="43"/>
        <v>8344.7770673989089</v>
      </c>
      <c r="S143" s="55">
        <f t="shared" si="44"/>
        <v>123892.84601883678</v>
      </c>
      <c r="T143" s="4">
        <f t="shared" si="45"/>
        <v>216747.45629607554</v>
      </c>
      <c r="U143" s="4">
        <f t="shared" si="36"/>
        <v>216747.45629607554</v>
      </c>
      <c r="V143" s="27"/>
      <c r="W143" s="23"/>
      <c r="X143" s="23"/>
      <c r="Y143" s="24"/>
      <c r="AB143" s="23"/>
      <c r="AC143" s="23"/>
    </row>
    <row r="144" spans="1:29" customFormat="1" ht="15.75" thickBot="1" x14ac:dyDescent="0.3">
      <c r="A144" s="18">
        <v>33</v>
      </c>
      <c r="B144" s="3">
        <v>3338</v>
      </c>
      <c r="C144" s="11" t="s">
        <v>150</v>
      </c>
      <c r="D144" s="14">
        <v>21.743006186516901</v>
      </c>
      <c r="E144" s="15">
        <v>3.2200961315736398</v>
      </c>
      <c r="F144" s="11">
        <v>1278.6085688604101</v>
      </c>
      <c r="G144" s="10">
        <f t="shared" si="34"/>
        <v>24.963102318090542</v>
      </c>
      <c r="H144" s="10">
        <f t="shared" si="32"/>
        <v>127.86085688604101</v>
      </c>
      <c r="I144" s="11">
        <f t="shared" si="33"/>
        <v>249.6310231809054</v>
      </c>
      <c r="J144" s="3" t="str">
        <f>IF(G144&gt;=H144,"JA","NEI")</f>
        <v>NEI</v>
      </c>
      <c r="K144" s="3">
        <f t="shared" si="35"/>
        <v>1200</v>
      </c>
      <c r="L144" s="19">
        <f t="shared" si="37"/>
        <v>4283.6683577843369</v>
      </c>
      <c r="M144" s="19">
        <f t="shared" si="38"/>
        <v>8567.3367155686738</v>
      </c>
      <c r="N144" s="19">
        <f t="shared" si="39"/>
        <v>57065.651899154982</v>
      </c>
      <c r="O144" s="19">
        <f t="shared" si="40"/>
        <v>31393.597475230668</v>
      </c>
      <c r="P144" s="19">
        <f t="shared" si="41"/>
        <v>8567.3367155686738</v>
      </c>
      <c r="Q144" s="19">
        <f t="shared" si="42"/>
        <v>6919.7719625746977</v>
      </c>
      <c r="R144" s="19">
        <f t="shared" si="43"/>
        <v>11532.953270957831</v>
      </c>
      <c r="S144" s="53">
        <f t="shared" si="44"/>
        <v>171226.91142024664</v>
      </c>
      <c r="T144" s="19">
        <f t="shared" si="45"/>
        <v>299557.2278170865</v>
      </c>
      <c r="U144" s="19">
        <f t="shared" si="36"/>
        <v>299557.2278170865</v>
      </c>
      <c r="V144" s="27"/>
      <c r="W144" s="23"/>
      <c r="X144" s="23"/>
      <c r="Y144" s="24"/>
      <c r="AB144" s="23"/>
      <c r="AC144" s="23"/>
    </row>
    <row r="145" spans="1:29" customFormat="1" x14ac:dyDescent="0.25">
      <c r="A145" s="17">
        <v>34</v>
      </c>
      <c r="B145" s="2">
        <v>3401</v>
      </c>
      <c r="C145" s="8" t="s">
        <v>153</v>
      </c>
      <c r="D145" s="8">
        <v>55.769413629135805</v>
      </c>
      <c r="E145" s="7">
        <v>14.880276224528899</v>
      </c>
      <c r="F145" s="8">
        <v>1036.22973976757</v>
      </c>
      <c r="G145" s="7">
        <f t="shared" si="34"/>
        <v>70.649689853664711</v>
      </c>
      <c r="H145" s="7">
        <f t="shared" si="32"/>
        <v>103.62297397675701</v>
      </c>
      <c r="I145" s="8">
        <f t="shared" si="33"/>
        <v>706.49689853664711</v>
      </c>
      <c r="J145" s="2" t="str">
        <f>IF(G145&gt;=H145,"JA","NEI")</f>
        <v>NEI</v>
      </c>
      <c r="K145" s="2">
        <f t="shared" si="35"/>
        <v>1200</v>
      </c>
      <c r="L145" s="9">
        <f t="shared" si="37"/>
        <v>12123.486778888864</v>
      </c>
      <c r="M145" s="9">
        <f t="shared" si="38"/>
        <v>24246.973557777728</v>
      </c>
      <c r="N145" s="9">
        <f t="shared" si="39"/>
        <v>161505.19100547754</v>
      </c>
      <c r="O145" s="9">
        <f t="shared" si="40"/>
        <v>88849.049959968746</v>
      </c>
      <c r="P145" s="9">
        <f t="shared" si="41"/>
        <v>24246.973557777728</v>
      </c>
      <c r="Q145" s="9">
        <f t="shared" si="42"/>
        <v>19584.094027435858</v>
      </c>
      <c r="R145" s="9">
        <f t="shared" si="43"/>
        <v>32640.156712393094</v>
      </c>
      <c r="S145" s="54">
        <f t="shared" si="44"/>
        <v>484600.35264425696</v>
      </c>
      <c r="T145" s="9">
        <f t="shared" si="45"/>
        <v>847796.27824397653</v>
      </c>
      <c r="U145" s="9">
        <f t="shared" si="36"/>
        <v>847796.27824397653</v>
      </c>
      <c r="V145" s="27"/>
      <c r="W145" s="23"/>
      <c r="X145" s="23"/>
      <c r="Y145" s="24"/>
      <c r="AB145" s="23"/>
      <c r="AC145" s="23"/>
    </row>
    <row r="146" spans="1:29" customFormat="1" x14ac:dyDescent="0.25">
      <c r="A146" s="13">
        <v>34</v>
      </c>
      <c r="B146" s="1">
        <v>3403</v>
      </c>
      <c r="C146" s="6" t="s">
        <v>154</v>
      </c>
      <c r="D146" s="6">
        <v>47.731681571877303</v>
      </c>
      <c r="E146" s="5">
        <v>15.979742982526499</v>
      </c>
      <c r="F146" s="6">
        <v>340.75117396464401</v>
      </c>
      <c r="G146" s="5">
        <f t="shared" si="34"/>
        <v>63.711424554403806</v>
      </c>
      <c r="H146" s="5">
        <f t="shared" si="32"/>
        <v>34.0751173964644</v>
      </c>
      <c r="I146" s="6">
        <f t="shared" si="33"/>
        <v>340.75117396464401</v>
      </c>
      <c r="J146" s="1" t="str">
        <f>IF(G146&gt;=H146,"JA","NEI")</f>
        <v>JA</v>
      </c>
      <c r="K146" s="1">
        <f t="shared" si="35"/>
        <v>1200</v>
      </c>
      <c r="L146" s="4">
        <f t="shared" si="37"/>
        <v>5847.2901452332917</v>
      </c>
      <c r="M146" s="4">
        <f t="shared" si="38"/>
        <v>11694.580290466583</v>
      </c>
      <c r="N146" s="4">
        <f t="shared" si="39"/>
        <v>77895.718368317626</v>
      </c>
      <c r="O146" s="4">
        <f t="shared" si="40"/>
        <v>42852.867637793635</v>
      </c>
      <c r="P146" s="4">
        <f t="shared" si="41"/>
        <v>11694.580290466583</v>
      </c>
      <c r="Q146" s="4">
        <f t="shared" si="42"/>
        <v>9445.6225422999323</v>
      </c>
      <c r="R146" s="4">
        <f t="shared" si="43"/>
        <v>15742.704237166554</v>
      </c>
      <c r="S146" s="55">
        <f t="shared" si="44"/>
        <v>233728.04524582863</v>
      </c>
      <c r="T146" s="4">
        <f t="shared" si="45"/>
        <v>408901.40875757282</v>
      </c>
      <c r="U146" s="4">
        <f t="shared" si="36"/>
        <v>408901.40875757282</v>
      </c>
      <c r="V146" s="27"/>
      <c r="W146" s="23"/>
      <c r="X146" s="23"/>
      <c r="Y146" s="24"/>
      <c r="AB146" s="23"/>
      <c r="AC146" s="23"/>
    </row>
    <row r="147" spans="1:29" customFormat="1" x14ac:dyDescent="0.25">
      <c r="A147" s="13">
        <v>34</v>
      </c>
      <c r="B147" s="1">
        <v>3405</v>
      </c>
      <c r="C147" s="6" t="s">
        <v>155</v>
      </c>
      <c r="D147" s="6">
        <v>38.752039526239699</v>
      </c>
      <c r="E147" s="5">
        <v>15.5919173624564</v>
      </c>
      <c r="F147" s="6">
        <v>478.280044566181</v>
      </c>
      <c r="G147" s="5">
        <f t="shared" si="34"/>
        <v>54.343956888696098</v>
      </c>
      <c r="H147" s="5">
        <f t="shared" si="32"/>
        <v>47.828004456618103</v>
      </c>
      <c r="I147" s="6">
        <f t="shared" si="33"/>
        <v>478.280044566181</v>
      </c>
      <c r="J147" s="1" t="str">
        <f>IF(G147&gt;=H147,"JA","NEI")</f>
        <v>JA</v>
      </c>
      <c r="K147" s="1">
        <f t="shared" si="35"/>
        <v>1200</v>
      </c>
      <c r="L147" s="4">
        <f t="shared" si="37"/>
        <v>8207.2855647556662</v>
      </c>
      <c r="M147" s="4">
        <f t="shared" si="38"/>
        <v>16414.571129511332</v>
      </c>
      <c r="N147" s="4">
        <f t="shared" si="39"/>
        <v>109334.81818782898</v>
      </c>
      <c r="O147" s="4">
        <f t="shared" si="40"/>
        <v>60148.498404642931</v>
      </c>
      <c r="P147" s="4">
        <f t="shared" si="41"/>
        <v>16414.571129511332</v>
      </c>
      <c r="Q147" s="4">
        <f t="shared" si="42"/>
        <v>13257.922835374537</v>
      </c>
      <c r="R147" s="4">
        <f t="shared" si="43"/>
        <v>22096.538058957562</v>
      </c>
      <c r="S147" s="55">
        <f t="shared" si="44"/>
        <v>328061.84816883487</v>
      </c>
      <c r="T147" s="4">
        <f t="shared" si="45"/>
        <v>573936.05347941723</v>
      </c>
      <c r="U147" s="4">
        <f t="shared" si="36"/>
        <v>573936.05347941723</v>
      </c>
      <c r="V147" s="27"/>
      <c r="W147" s="23"/>
      <c r="X147" s="23"/>
      <c r="Y147" s="24"/>
      <c r="AB147" s="23"/>
      <c r="AC147" s="23"/>
    </row>
    <row r="148" spans="1:29" customFormat="1" x14ac:dyDescent="0.25">
      <c r="A148" s="13">
        <v>34</v>
      </c>
      <c r="B148" s="1">
        <v>3407</v>
      </c>
      <c r="C148" s="6" t="s">
        <v>156</v>
      </c>
      <c r="D148" s="6">
        <v>78.447876149381599</v>
      </c>
      <c r="E148" s="5">
        <v>19.977801108708402</v>
      </c>
      <c r="F148" s="6">
        <v>671.56777283073995</v>
      </c>
      <c r="G148" s="5">
        <f t="shared" si="34"/>
        <v>98.425677258090005</v>
      </c>
      <c r="H148" s="5">
        <f t="shared" si="32"/>
        <v>67.156777283073993</v>
      </c>
      <c r="I148" s="6">
        <f t="shared" si="33"/>
        <v>671.56777283073995</v>
      </c>
      <c r="J148" s="1" t="str">
        <f>IF(G148&gt;=H148,"JA","NEI")</f>
        <v>JA</v>
      </c>
      <c r="K148" s="1">
        <f t="shared" si="35"/>
        <v>1200</v>
      </c>
      <c r="L148" s="4">
        <f t="shared" si="37"/>
        <v>11524.102981775497</v>
      </c>
      <c r="M148" s="4">
        <f t="shared" si="38"/>
        <v>23048.205963550994</v>
      </c>
      <c r="N148" s="4">
        <f t="shared" si="39"/>
        <v>153520.39286910716</v>
      </c>
      <c r="O148" s="4">
        <f t="shared" si="40"/>
        <v>84456.363111193859</v>
      </c>
      <c r="P148" s="4">
        <f t="shared" si="41"/>
        <v>23048.205963550994</v>
      </c>
      <c r="Q148" s="4">
        <f t="shared" si="42"/>
        <v>18615.858662868111</v>
      </c>
      <c r="R148" s="4">
        <f t="shared" si="43"/>
        <v>31026.431104780186</v>
      </c>
      <c r="S148" s="55">
        <f t="shared" si="44"/>
        <v>460641.76674006117</v>
      </c>
      <c r="T148" s="4">
        <f t="shared" si="45"/>
        <v>805881.32739688794</v>
      </c>
      <c r="U148" s="4">
        <f t="shared" si="36"/>
        <v>805881.32739688794</v>
      </c>
      <c r="V148" s="27"/>
      <c r="W148" s="23"/>
      <c r="X148" s="23"/>
      <c r="Y148" s="24"/>
      <c r="AB148" s="23"/>
      <c r="AC148" s="23"/>
    </row>
    <row r="149" spans="1:29" customFormat="1" x14ac:dyDescent="0.25">
      <c r="A149" s="13">
        <v>34</v>
      </c>
      <c r="B149" s="1">
        <v>3411</v>
      </c>
      <c r="C149" s="6" t="s">
        <v>157</v>
      </c>
      <c r="D149" s="6">
        <v>205.158025765752</v>
      </c>
      <c r="E149" s="5">
        <v>34.914081276631698</v>
      </c>
      <c r="F149" s="6">
        <v>1244.6882908415898</v>
      </c>
      <c r="G149" s="5">
        <f t="shared" si="34"/>
        <v>240.07210704238369</v>
      </c>
      <c r="H149" s="5">
        <f t="shared" si="32"/>
        <v>124.46882908415898</v>
      </c>
      <c r="I149" s="6">
        <f t="shared" si="33"/>
        <v>1244.6882908415898</v>
      </c>
      <c r="J149" s="1" t="str">
        <f>IF(G149&gt;=H149,"JA","NEI")</f>
        <v>JA</v>
      </c>
      <c r="K149" s="1">
        <f t="shared" si="35"/>
        <v>1200</v>
      </c>
      <c r="L149" s="4">
        <f t="shared" si="37"/>
        <v>19362.2</v>
      </c>
      <c r="M149" s="4">
        <f t="shared" si="38"/>
        <v>38724.400000000001</v>
      </c>
      <c r="N149" s="4">
        <f t="shared" si="39"/>
        <v>257937</v>
      </c>
      <c r="O149" s="4">
        <f t="shared" si="40"/>
        <v>141899.20000000001</v>
      </c>
      <c r="P149" s="4">
        <f t="shared" si="41"/>
        <v>38724.400000000001</v>
      </c>
      <c r="Q149" s="4">
        <f t="shared" si="42"/>
        <v>31277.399999999998</v>
      </c>
      <c r="R149" s="4">
        <f t="shared" si="43"/>
        <v>52129</v>
      </c>
      <c r="S149" s="55">
        <f t="shared" si="44"/>
        <v>773946.4</v>
      </c>
      <c r="T149" s="4">
        <f t="shared" si="45"/>
        <v>1493625.9490099079</v>
      </c>
      <c r="U149" s="4">
        <f t="shared" si="36"/>
        <v>1354000</v>
      </c>
      <c r="V149" s="27"/>
      <c r="W149" s="23"/>
      <c r="X149" s="23"/>
      <c r="Y149" s="24"/>
      <c r="AB149" s="23"/>
      <c r="AC149" s="23"/>
    </row>
    <row r="150" spans="1:29" customFormat="1" x14ac:dyDescent="0.25">
      <c r="A150" s="13">
        <v>34</v>
      </c>
      <c r="B150" s="1">
        <v>3412</v>
      </c>
      <c r="C150" s="6" t="s">
        <v>158</v>
      </c>
      <c r="D150" s="6">
        <v>46.666628921754196</v>
      </c>
      <c r="E150" s="5">
        <v>7.9245963558806203</v>
      </c>
      <c r="F150" s="6">
        <v>369.49711940093204</v>
      </c>
      <c r="G150" s="5">
        <f t="shared" si="34"/>
        <v>54.59122527763482</v>
      </c>
      <c r="H150" s="5">
        <f t="shared" si="32"/>
        <v>36.949711940093202</v>
      </c>
      <c r="I150" s="6">
        <f t="shared" si="33"/>
        <v>369.49711940093204</v>
      </c>
      <c r="J150" s="1" t="str">
        <f>IF(G150&gt;=H150,"JA","NEI")</f>
        <v>JA</v>
      </c>
      <c r="K150" s="1">
        <f t="shared" si="35"/>
        <v>1200</v>
      </c>
      <c r="L150" s="4">
        <f t="shared" si="37"/>
        <v>6340.570568919994</v>
      </c>
      <c r="M150" s="4">
        <f t="shared" si="38"/>
        <v>12681.141137839988</v>
      </c>
      <c r="N150" s="4">
        <f t="shared" si="39"/>
        <v>84467.041495053069</v>
      </c>
      <c r="O150" s="4">
        <f t="shared" si="40"/>
        <v>46467.957735861215</v>
      </c>
      <c r="P150" s="4">
        <f t="shared" si="41"/>
        <v>12681.141137839988</v>
      </c>
      <c r="Q150" s="4">
        <f t="shared" si="42"/>
        <v>10242.460149793835</v>
      </c>
      <c r="R150" s="4">
        <f t="shared" si="43"/>
        <v>17070.76691632306</v>
      </c>
      <c r="S150" s="55">
        <f t="shared" si="44"/>
        <v>253445.4641394873</v>
      </c>
      <c r="T150" s="4">
        <f t="shared" si="45"/>
        <v>443396.54328111844</v>
      </c>
      <c r="U150" s="4">
        <f t="shared" si="36"/>
        <v>443396.54328111844</v>
      </c>
      <c r="V150" s="27"/>
      <c r="W150" s="23"/>
      <c r="X150" s="23"/>
      <c r="Y150" s="24"/>
      <c r="AB150" s="23"/>
      <c r="AC150" s="23"/>
    </row>
    <row r="151" spans="1:29" customFormat="1" x14ac:dyDescent="0.25">
      <c r="A151" s="13">
        <v>34</v>
      </c>
      <c r="B151" s="1">
        <v>3413</v>
      </c>
      <c r="C151" s="6" t="s">
        <v>159</v>
      </c>
      <c r="D151" s="6">
        <v>99.829701274466203</v>
      </c>
      <c r="E151" s="5">
        <v>17.331811917934001</v>
      </c>
      <c r="F151" s="6">
        <v>724.4050737318471</v>
      </c>
      <c r="G151" s="5">
        <f t="shared" si="34"/>
        <v>117.16151319240021</v>
      </c>
      <c r="H151" s="5">
        <f t="shared" si="32"/>
        <v>72.440507373184715</v>
      </c>
      <c r="I151" s="6">
        <f t="shared" si="33"/>
        <v>724.4050737318471</v>
      </c>
      <c r="J151" s="1" t="str">
        <f>IF(G151&gt;=H151,"JA","NEI")</f>
        <v>JA</v>
      </c>
      <c r="K151" s="1">
        <f t="shared" si="35"/>
        <v>1200</v>
      </c>
      <c r="L151" s="4">
        <f t="shared" si="37"/>
        <v>12430.791065238496</v>
      </c>
      <c r="M151" s="4">
        <f t="shared" si="38"/>
        <v>24861.582130476992</v>
      </c>
      <c r="N151" s="4">
        <f t="shared" si="39"/>
        <v>165598.99985510026</v>
      </c>
      <c r="O151" s="4">
        <f t="shared" si="40"/>
        <v>91101.182072517098</v>
      </c>
      <c r="P151" s="4">
        <f t="shared" si="41"/>
        <v>24861.582130476992</v>
      </c>
      <c r="Q151" s="4">
        <f t="shared" si="42"/>
        <v>20080.508643846802</v>
      </c>
      <c r="R151" s="4">
        <f t="shared" si="43"/>
        <v>33467.514406411334</v>
      </c>
      <c r="S151" s="55">
        <f t="shared" si="44"/>
        <v>496883.9281741486</v>
      </c>
      <c r="T151" s="4">
        <f t="shared" si="45"/>
        <v>869286.08847821655</v>
      </c>
      <c r="U151" s="4">
        <f t="shared" si="36"/>
        <v>869286.08847821655</v>
      </c>
      <c r="V151" s="27"/>
      <c r="W151" s="23"/>
      <c r="X151" s="23"/>
      <c r="Y151" s="24"/>
      <c r="AB151" s="23"/>
      <c r="AC151" s="23"/>
    </row>
    <row r="152" spans="1:29" customFormat="1" x14ac:dyDescent="0.25">
      <c r="A152" s="13">
        <v>34</v>
      </c>
      <c r="B152" s="1">
        <v>3414</v>
      </c>
      <c r="C152" s="6" t="s">
        <v>160</v>
      </c>
      <c r="D152" s="6">
        <v>25.272168527982</v>
      </c>
      <c r="E152" s="5">
        <v>6.7758546375373703</v>
      </c>
      <c r="F152" s="6">
        <v>508.17771102081798</v>
      </c>
      <c r="G152" s="5">
        <f t="shared" si="34"/>
        <v>32.048023165519368</v>
      </c>
      <c r="H152" s="5">
        <f t="shared" si="32"/>
        <v>50.817771102081799</v>
      </c>
      <c r="I152" s="6">
        <f t="shared" si="33"/>
        <v>320.48023165519368</v>
      </c>
      <c r="J152" s="1" t="str">
        <f>IF(G152&gt;=H152,"JA","NEI")</f>
        <v>NEI</v>
      </c>
      <c r="K152" s="1">
        <f t="shared" si="35"/>
        <v>1200</v>
      </c>
      <c r="L152" s="4">
        <f t="shared" si="37"/>
        <v>5499.4407752031238</v>
      </c>
      <c r="M152" s="4">
        <f t="shared" si="38"/>
        <v>10998.881550406248</v>
      </c>
      <c r="N152" s="4">
        <f t="shared" si="39"/>
        <v>73261.780956377275</v>
      </c>
      <c r="O152" s="4">
        <f t="shared" si="40"/>
        <v>40303.593932957163</v>
      </c>
      <c r="P152" s="4">
        <f t="shared" si="41"/>
        <v>10998.881550406248</v>
      </c>
      <c r="Q152" s="4">
        <f t="shared" si="42"/>
        <v>8883.7120214819679</v>
      </c>
      <c r="R152" s="4">
        <f t="shared" si="43"/>
        <v>14806.186702469948</v>
      </c>
      <c r="S152" s="55">
        <f t="shared" si="44"/>
        <v>219823.80049693046</v>
      </c>
      <c r="T152" s="4">
        <f t="shared" si="45"/>
        <v>384576.27798623242</v>
      </c>
      <c r="U152" s="4">
        <f t="shared" si="36"/>
        <v>384576.27798623242</v>
      </c>
      <c r="V152" s="27"/>
      <c r="W152" s="23"/>
      <c r="X152" s="23"/>
      <c r="Y152" s="24"/>
      <c r="AB152" s="23"/>
      <c r="AC152" s="23"/>
    </row>
    <row r="153" spans="1:29" customFormat="1" x14ac:dyDescent="0.25">
      <c r="A153" s="13">
        <v>34</v>
      </c>
      <c r="B153" s="1">
        <v>3415</v>
      </c>
      <c r="C153" s="6" t="s">
        <v>161</v>
      </c>
      <c r="D153" s="6">
        <v>63.911313881030594</v>
      </c>
      <c r="E153" s="5">
        <v>9.4168565532373005</v>
      </c>
      <c r="F153" s="6">
        <v>516.73851993259404</v>
      </c>
      <c r="G153" s="5">
        <f t="shared" si="34"/>
        <v>73.328170434267889</v>
      </c>
      <c r="H153" s="5">
        <f t="shared" si="32"/>
        <v>51.673851993259404</v>
      </c>
      <c r="I153" s="6">
        <f t="shared" si="33"/>
        <v>516.73851993259404</v>
      </c>
      <c r="J153" s="1" t="str">
        <f>IF(G153&gt;=H153,"JA","NEI")</f>
        <v>JA</v>
      </c>
      <c r="K153" s="1">
        <f t="shared" si="35"/>
        <v>1200</v>
      </c>
      <c r="L153" s="4">
        <f t="shared" si="37"/>
        <v>8867.2330020433128</v>
      </c>
      <c r="M153" s="4">
        <f t="shared" si="38"/>
        <v>17734.466004086626</v>
      </c>
      <c r="N153" s="4">
        <f t="shared" si="39"/>
        <v>118126.42565659099</v>
      </c>
      <c r="O153" s="4">
        <f t="shared" si="40"/>
        <v>64985.036266723029</v>
      </c>
      <c r="P153" s="4">
        <f t="shared" si="41"/>
        <v>17734.466004086626</v>
      </c>
      <c r="Q153" s="4">
        <f t="shared" si="42"/>
        <v>14323.991772531506</v>
      </c>
      <c r="R153" s="4">
        <f t="shared" si="43"/>
        <v>23873.319620885843</v>
      </c>
      <c r="S153" s="55">
        <f t="shared" si="44"/>
        <v>354441.2855921649</v>
      </c>
      <c r="T153" s="4">
        <f t="shared" si="45"/>
        <v>620086.22391911282</v>
      </c>
      <c r="U153" s="4">
        <f t="shared" si="36"/>
        <v>620086.22391911282</v>
      </c>
      <c r="V153" s="27"/>
      <c r="W153" s="23"/>
      <c r="X153" s="23"/>
      <c r="Y153" s="24"/>
      <c r="AB153" s="23"/>
      <c r="AC153" s="23"/>
    </row>
    <row r="154" spans="1:29" customFormat="1" x14ac:dyDescent="0.25">
      <c r="A154" s="13">
        <v>34</v>
      </c>
      <c r="B154" s="1">
        <v>3416</v>
      </c>
      <c r="C154" s="6" t="s">
        <v>162</v>
      </c>
      <c r="D154" s="6">
        <v>39.678749558955701</v>
      </c>
      <c r="E154" s="5">
        <v>8.1688904235933304</v>
      </c>
      <c r="F154" s="6">
        <v>640.303996009348</v>
      </c>
      <c r="G154" s="5">
        <f t="shared" si="34"/>
        <v>47.847639982549033</v>
      </c>
      <c r="H154" s="5">
        <f t="shared" si="32"/>
        <v>64.0303996009348</v>
      </c>
      <c r="I154" s="6">
        <f t="shared" si="33"/>
        <v>478.47639982549032</v>
      </c>
      <c r="J154" s="1" t="str">
        <f>IF(G154&gt;=H154,"JA","NEI")</f>
        <v>NEI</v>
      </c>
      <c r="K154" s="1">
        <f t="shared" si="35"/>
        <v>1200</v>
      </c>
      <c r="L154" s="4">
        <f t="shared" si="37"/>
        <v>8210.6550210054138</v>
      </c>
      <c r="M154" s="4">
        <f t="shared" si="38"/>
        <v>16421.310042010828</v>
      </c>
      <c r="N154" s="4">
        <f t="shared" si="39"/>
        <v>109379.70500010707</v>
      </c>
      <c r="O154" s="4">
        <f t="shared" si="40"/>
        <v>60173.192042053663</v>
      </c>
      <c r="P154" s="4">
        <f t="shared" si="41"/>
        <v>16421.310042010828</v>
      </c>
      <c r="Q154" s="4">
        <f t="shared" si="42"/>
        <v>13263.365803162589</v>
      </c>
      <c r="R154" s="4">
        <f t="shared" si="43"/>
        <v>22105.609671937651</v>
      </c>
      <c r="S154" s="55">
        <f t="shared" si="44"/>
        <v>328196.5321683003</v>
      </c>
      <c r="T154" s="4">
        <f t="shared" si="45"/>
        <v>574171.67979058833</v>
      </c>
      <c r="U154" s="4">
        <f t="shared" si="36"/>
        <v>574171.67979058833</v>
      </c>
      <c r="V154" s="27"/>
      <c r="W154" s="23"/>
      <c r="X154" s="23"/>
      <c r="Y154" s="24"/>
      <c r="AB154" s="23"/>
      <c r="AC154" s="23"/>
    </row>
    <row r="155" spans="1:29" customFormat="1" x14ac:dyDescent="0.25">
      <c r="A155" s="13">
        <v>34</v>
      </c>
      <c r="B155" s="1">
        <v>3417</v>
      </c>
      <c r="C155" s="6" t="s">
        <v>163</v>
      </c>
      <c r="D155" s="6">
        <v>66.053888713215699</v>
      </c>
      <c r="E155" s="5">
        <v>7.4505943551138198</v>
      </c>
      <c r="F155" s="6">
        <v>836.99052756489095</v>
      </c>
      <c r="G155" s="5">
        <f t="shared" si="34"/>
        <v>73.50448306832952</v>
      </c>
      <c r="H155" s="5">
        <f t="shared" si="32"/>
        <v>83.699052756489095</v>
      </c>
      <c r="I155" s="6">
        <f t="shared" si="33"/>
        <v>735.04483068329523</v>
      </c>
      <c r="J155" s="1" t="str">
        <f>IF(G155&gt;=H155,"JA","NEI")</f>
        <v>NEI</v>
      </c>
      <c r="K155" s="1">
        <f t="shared" si="35"/>
        <v>1200</v>
      </c>
      <c r="L155" s="4">
        <f t="shared" si="37"/>
        <v>12613.369294525346</v>
      </c>
      <c r="M155" s="4">
        <f t="shared" si="38"/>
        <v>25226.738589050692</v>
      </c>
      <c r="N155" s="4">
        <f t="shared" si="39"/>
        <v>168031.2482942013</v>
      </c>
      <c r="O155" s="4">
        <f t="shared" si="40"/>
        <v>92439.237906731214</v>
      </c>
      <c r="P155" s="4">
        <f t="shared" si="41"/>
        <v>25226.738589050692</v>
      </c>
      <c r="Q155" s="4">
        <f t="shared" si="42"/>
        <v>20375.442706540944</v>
      </c>
      <c r="R155" s="4">
        <f t="shared" si="43"/>
        <v>33959.071177568243</v>
      </c>
      <c r="S155" s="55">
        <f t="shared" si="44"/>
        <v>504181.95026228589</v>
      </c>
      <c r="T155" s="4">
        <f t="shared" si="45"/>
        <v>882053.7968199543</v>
      </c>
      <c r="U155" s="4">
        <f t="shared" si="36"/>
        <v>882053.7968199543</v>
      </c>
      <c r="V155" s="27"/>
      <c r="W155" s="23"/>
      <c r="X155" s="23"/>
      <c r="Y155" s="24"/>
      <c r="AB155" s="23"/>
      <c r="AC155" s="23"/>
    </row>
    <row r="156" spans="1:29" customFormat="1" x14ac:dyDescent="0.25">
      <c r="A156" s="13">
        <v>34</v>
      </c>
      <c r="B156" s="1">
        <v>3418</v>
      </c>
      <c r="C156" s="6" t="s">
        <v>164</v>
      </c>
      <c r="D156" s="6">
        <v>104.91456947862599</v>
      </c>
      <c r="E156" s="5">
        <v>10.743555030726601</v>
      </c>
      <c r="F156" s="6">
        <v>1040.7109865064799</v>
      </c>
      <c r="G156" s="5">
        <f t="shared" si="34"/>
        <v>115.65812450935259</v>
      </c>
      <c r="H156" s="5">
        <f t="shared" si="32"/>
        <v>104.071098650648</v>
      </c>
      <c r="I156" s="6">
        <f t="shared" si="33"/>
        <v>1040.7109865064799</v>
      </c>
      <c r="J156" s="1" t="str">
        <f>IF(G156&gt;=H156,"JA","NEI")</f>
        <v>JA</v>
      </c>
      <c r="K156" s="1">
        <f t="shared" si="35"/>
        <v>1200</v>
      </c>
      <c r="L156" s="4">
        <f t="shared" si="37"/>
        <v>17858.600528451196</v>
      </c>
      <c r="M156" s="4">
        <f t="shared" si="38"/>
        <v>35717.201056902391</v>
      </c>
      <c r="N156" s="4">
        <f t="shared" si="39"/>
        <v>237906.5315153813</v>
      </c>
      <c r="O156" s="4">
        <f t="shared" si="40"/>
        <v>130879.81366305491</v>
      </c>
      <c r="P156" s="4">
        <f t="shared" si="41"/>
        <v>35717.201056902391</v>
      </c>
      <c r="Q156" s="4">
        <f t="shared" si="42"/>
        <v>28848.508545959619</v>
      </c>
      <c r="R156" s="4">
        <f t="shared" si="43"/>
        <v>48080.847576599372</v>
      </c>
      <c r="S156" s="55">
        <f t="shared" si="44"/>
        <v>713844.47986452468</v>
      </c>
      <c r="T156" s="4">
        <f t="shared" si="45"/>
        <v>1248853.1838077758</v>
      </c>
      <c r="U156" s="4">
        <f t="shared" si="36"/>
        <v>1248853.1838077758</v>
      </c>
      <c r="V156" s="27"/>
      <c r="W156" s="23"/>
      <c r="X156" s="23"/>
      <c r="Y156" s="24"/>
      <c r="AB156" s="23"/>
      <c r="AC156" s="23"/>
    </row>
    <row r="157" spans="1:29" customFormat="1" x14ac:dyDescent="0.25">
      <c r="A157" s="13">
        <v>34</v>
      </c>
      <c r="B157" s="1">
        <v>3419</v>
      </c>
      <c r="C157" s="6" t="s">
        <v>359</v>
      </c>
      <c r="D157" s="6">
        <v>51.391237781914398</v>
      </c>
      <c r="E157" s="5">
        <v>6.09842899302918</v>
      </c>
      <c r="F157" s="6">
        <v>705.19851768062904</v>
      </c>
      <c r="G157" s="5">
        <f t="shared" si="34"/>
        <v>57.489666774943579</v>
      </c>
      <c r="H157" s="5">
        <f t="shared" si="32"/>
        <v>70.519851768062907</v>
      </c>
      <c r="I157" s="6">
        <f t="shared" si="33"/>
        <v>574.89666774943578</v>
      </c>
      <c r="J157" s="1" t="str">
        <f>IF(G157&gt;=H157,"JA","NEI")</f>
        <v>NEI</v>
      </c>
      <c r="K157" s="1">
        <f t="shared" si="35"/>
        <v>1200</v>
      </c>
      <c r="L157" s="4">
        <f t="shared" si="37"/>
        <v>9865.2268185803186</v>
      </c>
      <c r="M157" s="4">
        <f t="shared" si="38"/>
        <v>19730.453637160637</v>
      </c>
      <c r="N157" s="4">
        <f t="shared" si="39"/>
        <v>131421.37824752103</v>
      </c>
      <c r="O157" s="4">
        <f t="shared" si="40"/>
        <v>72299.004936169047</v>
      </c>
      <c r="P157" s="4">
        <f t="shared" si="41"/>
        <v>19730.453637160637</v>
      </c>
      <c r="Q157" s="4">
        <f t="shared" si="42"/>
        <v>15936.13563001436</v>
      </c>
      <c r="R157" s="4">
        <f t="shared" si="43"/>
        <v>26560.226050023932</v>
      </c>
      <c r="S157" s="55">
        <f t="shared" si="44"/>
        <v>394333.12234269298</v>
      </c>
      <c r="T157" s="4">
        <f t="shared" si="45"/>
        <v>689876.00129932293</v>
      </c>
      <c r="U157" s="4">
        <f t="shared" si="36"/>
        <v>689876.00129932293</v>
      </c>
      <c r="V157" s="27"/>
      <c r="W157" s="23"/>
      <c r="X157" s="23"/>
      <c r="Y157" s="24"/>
      <c r="AB157" s="23"/>
      <c r="AC157" s="23"/>
    </row>
    <row r="158" spans="1:29" customFormat="1" x14ac:dyDescent="0.25">
      <c r="A158" s="13">
        <v>34</v>
      </c>
      <c r="B158" s="1">
        <v>3420</v>
      </c>
      <c r="C158" s="6" t="s">
        <v>165</v>
      </c>
      <c r="D158" s="6">
        <v>53.323693393288394</v>
      </c>
      <c r="E158" s="5">
        <v>16.959509282382399</v>
      </c>
      <c r="F158" s="6">
        <v>1229.2390210327999</v>
      </c>
      <c r="G158" s="5">
        <f t="shared" si="34"/>
        <v>70.283202675670793</v>
      </c>
      <c r="H158" s="5">
        <f t="shared" si="32"/>
        <v>122.92390210328</v>
      </c>
      <c r="I158" s="6">
        <f t="shared" si="33"/>
        <v>702.83202675670793</v>
      </c>
      <c r="J158" s="1" t="str">
        <f>IF(G158&gt;=H158,"JA","NEI")</f>
        <v>NEI</v>
      </c>
      <c r="K158" s="1">
        <f t="shared" si="35"/>
        <v>1200</v>
      </c>
      <c r="L158" s="4">
        <f t="shared" si="37"/>
        <v>12060.597579145107</v>
      </c>
      <c r="M158" s="4">
        <f t="shared" si="38"/>
        <v>24121.195158290215</v>
      </c>
      <c r="N158" s="4">
        <f t="shared" si="39"/>
        <v>160667.40131658345</v>
      </c>
      <c r="O158" s="4">
        <f t="shared" si="40"/>
        <v>88388.155684923593</v>
      </c>
      <c r="P158" s="4">
        <f t="shared" si="41"/>
        <v>24121.195158290215</v>
      </c>
      <c r="Q158" s="4">
        <f t="shared" si="42"/>
        <v>19482.503781695941</v>
      </c>
      <c r="R158" s="4">
        <f t="shared" si="43"/>
        <v>32470.839636159904</v>
      </c>
      <c r="S158" s="55">
        <f t="shared" si="44"/>
        <v>482086.54379296111</v>
      </c>
      <c r="T158" s="4">
        <f t="shared" si="45"/>
        <v>843398.43210804951</v>
      </c>
      <c r="U158" s="4">
        <f t="shared" si="36"/>
        <v>843398.43210804951</v>
      </c>
      <c r="V158" s="27"/>
      <c r="W158" s="23"/>
      <c r="X158" s="23"/>
      <c r="Y158" s="24"/>
      <c r="AB158" s="23"/>
      <c r="AC158" s="23"/>
    </row>
    <row r="159" spans="1:29" customFormat="1" x14ac:dyDescent="0.25">
      <c r="A159" s="13">
        <v>34</v>
      </c>
      <c r="B159" s="1">
        <v>3421</v>
      </c>
      <c r="C159" s="6" t="s">
        <v>166</v>
      </c>
      <c r="D159" s="6">
        <v>31.421583291466199</v>
      </c>
      <c r="E159" s="5">
        <v>13.362113650255701</v>
      </c>
      <c r="F159" s="6">
        <v>2844.6211978925999</v>
      </c>
      <c r="G159" s="5">
        <f t="shared" si="34"/>
        <v>44.7836969417219</v>
      </c>
      <c r="H159" s="5">
        <f t="shared" si="32"/>
        <v>284.46211978925999</v>
      </c>
      <c r="I159" s="6">
        <f t="shared" si="33"/>
        <v>447.836969417219</v>
      </c>
      <c r="J159" s="1" t="str">
        <f>IF(G159&gt;=H159,"JA","NEI")</f>
        <v>NEI</v>
      </c>
      <c r="K159" s="1">
        <f t="shared" si="35"/>
        <v>1200</v>
      </c>
      <c r="L159" s="4">
        <f t="shared" si="37"/>
        <v>7684.8823951994791</v>
      </c>
      <c r="M159" s="4">
        <f t="shared" si="38"/>
        <v>15369.764790398958</v>
      </c>
      <c r="N159" s="4">
        <f t="shared" si="39"/>
        <v>102375.53120877627</v>
      </c>
      <c r="O159" s="4">
        <f t="shared" si="40"/>
        <v>56319.97727390947</v>
      </c>
      <c r="P159" s="4">
        <f t="shared" si="41"/>
        <v>15369.764790398958</v>
      </c>
      <c r="Q159" s="4">
        <f t="shared" si="42"/>
        <v>12414.040792245311</v>
      </c>
      <c r="R159" s="4">
        <f t="shared" si="43"/>
        <v>20690.067987075519</v>
      </c>
      <c r="S159" s="55">
        <f t="shared" si="44"/>
        <v>307180.33406265889</v>
      </c>
      <c r="T159" s="4">
        <f t="shared" si="45"/>
        <v>537404.36330066284</v>
      </c>
      <c r="U159" s="4">
        <f t="shared" si="36"/>
        <v>537404.36330066284</v>
      </c>
      <c r="V159" s="27"/>
      <c r="W159" s="23"/>
      <c r="X159" s="23"/>
      <c r="Y159" s="24"/>
      <c r="AB159" s="23"/>
      <c r="AC159" s="23"/>
    </row>
    <row r="160" spans="1:29" customFormat="1" x14ac:dyDescent="0.25">
      <c r="A160" s="13">
        <v>34</v>
      </c>
      <c r="B160" s="1">
        <v>3422</v>
      </c>
      <c r="C160" s="6" t="s">
        <v>167</v>
      </c>
      <c r="D160" s="6">
        <v>23.037153779702901</v>
      </c>
      <c r="E160" s="5">
        <v>6.5949017471788602</v>
      </c>
      <c r="F160" s="6">
        <v>1282.1628882257801</v>
      </c>
      <c r="G160" s="5">
        <f t="shared" si="34"/>
        <v>29.632055526881761</v>
      </c>
      <c r="H160" s="5">
        <f t="shared" si="32"/>
        <v>128.21628882257801</v>
      </c>
      <c r="I160" s="6">
        <f t="shared" si="33"/>
        <v>296.3205552688176</v>
      </c>
      <c r="J160" s="1" t="str">
        <f>IF(G160&gt;=H160,"JA","NEI")</f>
        <v>NEI</v>
      </c>
      <c r="K160" s="1">
        <f t="shared" si="35"/>
        <v>1200</v>
      </c>
      <c r="L160" s="4">
        <f t="shared" si="37"/>
        <v>5084.8607284129102</v>
      </c>
      <c r="M160" s="4">
        <f t="shared" si="38"/>
        <v>10169.72145682582</v>
      </c>
      <c r="N160" s="4">
        <f t="shared" si="39"/>
        <v>67738.878934451699</v>
      </c>
      <c r="O160" s="4">
        <f t="shared" si="40"/>
        <v>37265.273030606506</v>
      </c>
      <c r="P160" s="4">
        <f t="shared" si="41"/>
        <v>10169.72145682582</v>
      </c>
      <c r="Q160" s="4">
        <f t="shared" si="42"/>
        <v>8214.0057920516228</v>
      </c>
      <c r="R160" s="4">
        <f t="shared" si="43"/>
        <v>13690.009653419373</v>
      </c>
      <c r="S160" s="55">
        <f t="shared" si="44"/>
        <v>203252.19526998737</v>
      </c>
      <c r="T160" s="4">
        <f t="shared" si="45"/>
        <v>355584.66632258112</v>
      </c>
      <c r="U160" s="4">
        <f t="shared" si="36"/>
        <v>355584.66632258112</v>
      </c>
      <c r="V160" s="27"/>
      <c r="W160" s="23"/>
      <c r="X160" s="23"/>
      <c r="Y160" s="24"/>
      <c r="AB160" s="23"/>
      <c r="AC160" s="23"/>
    </row>
    <row r="161" spans="1:29" customFormat="1" x14ac:dyDescent="0.25">
      <c r="A161" s="13">
        <v>34</v>
      </c>
      <c r="B161" s="1">
        <v>3423</v>
      </c>
      <c r="C161" s="6" t="s">
        <v>168</v>
      </c>
      <c r="D161" s="6">
        <v>24.7776789518445</v>
      </c>
      <c r="E161" s="5">
        <v>4.6239926140965997</v>
      </c>
      <c r="F161" s="6">
        <v>1818.2642042914499</v>
      </c>
      <c r="G161" s="5">
        <f t="shared" si="34"/>
        <v>29.401671565941101</v>
      </c>
      <c r="H161" s="5">
        <f t="shared" si="32"/>
        <v>181.826420429145</v>
      </c>
      <c r="I161" s="6">
        <f t="shared" si="33"/>
        <v>294.01671565941103</v>
      </c>
      <c r="J161" s="1" t="str">
        <f>IF(G161&gt;=H161,"JA","NEI")</f>
        <v>NEI</v>
      </c>
      <c r="K161" s="1">
        <f t="shared" si="35"/>
        <v>1200</v>
      </c>
      <c r="L161" s="4">
        <f t="shared" si="37"/>
        <v>5045.3268407154937</v>
      </c>
      <c r="M161" s="4">
        <f t="shared" si="38"/>
        <v>10090.653681430987</v>
      </c>
      <c r="N161" s="4">
        <f t="shared" si="39"/>
        <v>67212.221199741369</v>
      </c>
      <c r="O161" s="4">
        <f t="shared" si="40"/>
        <v>36975.542161327532</v>
      </c>
      <c r="P161" s="4">
        <f t="shared" si="41"/>
        <v>10090.653681430987</v>
      </c>
      <c r="Q161" s="4">
        <f t="shared" si="42"/>
        <v>8150.1433580788735</v>
      </c>
      <c r="R161" s="4">
        <f t="shared" si="43"/>
        <v>13583.57226346479</v>
      </c>
      <c r="S161" s="55">
        <f t="shared" si="44"/>
        <v>201671.94560510322</v>
      </c>
      <c r="T161" s="4">
        <f t="shared" si="45"/>
        <v>352820.05879129324</v>
      </c>
      <c r="U161" s="4">
        <f t="shared" si="36"/>
        <v>352820.05879129324</v>
      </c>
      <c r="V161" s="27"/>
      <c r="W161" s="23"/>
      <c r="X161" s="23"/>
      <c r="Y161" s="24"/>
      <c r="AB161" s="23"/>
      <c r="AC161" s="23"/>
    </row>
    <row r="162" spans="1:29" customFormat="1" x14ac:dyDescent="0.25">
      <c r="A162" s="13">
        <v>34</v>
      </c>
      <c r="B162" s="1">
        <v>3424</v>
      </c>
      <c r="C162" s="6" t="s">
        <v>169</v>
      </c>
      <c r="D162" s="6">
        <v>24.6695124778227</v>
      </c>
      <c r="E162" s="5">
        <v>3.8419947723841803</v>
      </c>
      <c r="F162" s="6">
        <v>2085.4419176420001</v>
      </c>
      <c r="G162" s="5">
        <f t="shared" si="34"/>
        <v>28.511507250206879</v>
      </c>
      <c r="H162" s="5">
        <f t="shared" si="32"/>
        <v>208.54419176420004</v>
      </c>
      <c r="I162" s="6">
        <f t="shared" si="33"/>
        <v>285.11507250206881</v>
      </c>
      <c r="J162" s="1" t="str">
        <f>IF(G162&gt;=H162,"JA","NEI")</f>
        <v>NEI</v>
      </c>
      <c r="K162" s="1">
        <f t="shared" si="35"/>
        <v>1200</v>
      </c>
      <c r="L162" s="4">
        <f t="shared" si="37"/>
        <v>4892.5746441355004</v>
      </c>
      <c r="M162" s="4">
        <f t="shared" si="38"/>
        <v>9785.1492882710008</v>
      </c>
      <c r="N162" s="4">
        <f t="shared" si="39"/>
        <v>65177.305573972924</v>
      </c>
      <c r="O162" s="4">
        <f t="shared" si="40"/>
        <v>35856.071517860175</v>
      </c>
      <c r="P162" s="4">
        <f t="shared" si="41"/>
        <v>9785.1492882710008</v>
      </c>
      <c r="Q162" s="4">
        <f t="shared" si="42"/>
        <v>7903.3898097573465</v>
      </c>
      <c r="R162" s="4">
        <f t="shared" si="43"/>
        <v>13172.316349595578</v>
      </c>
      <c r="S162" s="55">
        <f t="shared" si="44"/>
        <v>195566.13053061903</v>
      </c>
      <c r="T162" s="4">
        <f t="shared" si="45"/>
        <v>342138.08700248256</v>
      </c>
      <c r="U162" s="4">
        <f t="shared" si="36"/>
        <v>342138.08700248256</v>
      </c>
      <c r="V162" s="27"/>
      <c r="W162" s="23"/>
      <c r="X162" s="23"/>
      <c r="Y162" s="24"/>
      <c r="AB162" s="23"/>
      <c r="AC162" s="23"/>
    </row>
    <row r="163" spans="1:29" customFormat="1" x14ac:dyDescent="0.25">
      <c r="A163" s="13">
        <v>34</v>
      </c>
      <c r="B163" s="1">
        <v>3425</v>
      </c>
      <c r="C163" s="6" t="s">
        <v>170</v>
      </c>
      <c r="D163" s="6">
        <v>13.7929736142311</v>
      </c>
      <c r="E163" s="5">
        <v>2.61602724017414</v>
      </c>
      <c r="F163" s="6">
        <v>1736.49283519404</v>
      </c>
      <c r="G163" s="5">
        <f t="shared" si="34"/>
        <v>16.409000854405239</v>
      </c>
      <c r="H163" s="5">
        <f t="shared" si="32"/>
        <v>173.64928351940401</v>
      </c>
      <c r="I163" s="6">
        <f t="shared" si="33"/>
        <v>164.09000854405238</v>
      </c>
      <c r="J163" s="1" t="str">
        <f>IF(G163&gt;=H163,"JA","NEI")</f>
        <v>NEI</v>
      </c>
      <c r="K163" s="1">
        <f t="shared" si="35"/>
        <v>1490</v>
      </c>
      <c r="L163" s="4">
        <f t="shared" si="37"/>
        <v>3432</v>
      </c>
      <c r="M163" s="4">
        <f t="shared" si="38"/>
        <v>6864</v>
      </c>
      <c r="N163" s="4">
        <f t="shared" si="39"/>
        <v>45720</v>
      </c>
      <c r="O163" s="4">
        <f t="shared" si="40"/>
        <v>25152</v>
      </c>
      <c r="P163" s="4">
        <f t="shared" si="41"/>
        <v>6864</v>
      </c>
      <c r="Q163" s="4">
        <f t="shared" si="42"/>
        <v>5544</v>
      </c>
      <c r="R163" s="4">
        <f t="shared" si="43"/>
        <v>9240</v>
      </c>
      <c r="S163" s="55">
        <f t="shared" si="44"/>
        <v>137184</v>
      </c>
      <c r="T163" s="4">
        <f t="shared" si="45"/>
        <v>244494.11273063804</v>
      </c>
      <c r="U163" s="4">
        <f t="shared" si="36"/>
        <v>240000</v>
      </c>
      <c r="V163" s="27"/>
      <c r="W163" s="23"/>
      <c r="X163" s="23"/>
      <c r="Y163" s="24"/>
      <c r="AB163" s="23"/>
      <c r="AC163" s="23"/>
    </row>
    <row r="164" spans="1:29" customFormat="1" x14ac:dyDescent="0.25">
      <c r="A164" s="13">
        <v>34</v>
      </c>
      <c r="B164" s="1">
        <v>3426</v>
      </c>
      <c r="C164" s="6" t="s">
        <v>171</v>
      </c>
      <c r="D164" s="6">
        <v>38.199530862641197</v>
      </c>
      <c r="E164" s="5">
        <v>2.3451579726399099</v>
      </c>
      <c r="F164" s="6">
        <v>639.56167559597009</v>
      </c>
      <c r="G164" s="5">
        <f t="shared" si="34"/>
        <v>40.544688835281107</v>
      </c>
      <c r="H164" s="5">
        <f t="shared" si="32"/>
        <v>63.956167559597013</v>
      </c>
      <c r="I164" s="6">
        <f t="shared" si="33"/>
        <v>405.44688835281107</v>
      </c>
      <c r="J164" s="1" t="str">
        <f>IF(G164&gt;=H164,"JA","NEI")</f>
        <v>NEI</v>
      </c>
      <c r="K164" s="1">
        <f t="shared" si="35"/>
        <v>1200</v>
      </c>
      <c r="L164" s="4">
        <f t="shared" si="37"/>
        <v>6957.4686041342384</v>
      </c>
      <c r="M164" s="4">
        <f t="shared" si="38"/>
        <v>13914.937208268477</v>
      </c>
      <c r="N164" s="4">
        <f t="shared" si="39"/>
        <v>92685.158677452608</v>
      </c>
      <c r="O164" s="4">
        <f t="shared" si="40"/>
        <v>50989.000679249526</v>
      </c>
      <c r="P164" s="4">
        <f t="shared" si="41"/>
        <v>13914.937208268477</v>
      </c>
      <c r="Q164" s="4">
        <f t="shared" si="42"/>
        <v>11238.987745139922</v>
      </c>
      <c r="R164" s="4">
        <f t="shared" si="43"/>
        <v>18731.646241899871</v>
      </c>
      <c r="S164" s="55">
        <f t="shared" si="44"/>
        <v>278104.12965896016</v>
      </c>
      <c r="T164" s="4">
        <f t="shared" si="45"/>
        <v>486536.26602337329</v>
      </c>
      <c r="U164" s="4">
        <f t="shared" si="36"/>
        <v>486536.26602337329</v>
      </c>
      <c r="V164" s="27"/>
      <c r="W164" s="23"/>
      <c r="X164" s="23"/>
      <c r="Y164" s="24"/>
      <c r="AB164" s="23"/>
      <c r="AC164" s="23"/>
    </row>
    <row r="165" spans="1:29" customFormat="1" x14ac:dyDescent="0.25">
      <c r="A165" s="13">
        <v>34</v>
      </c>
      <c r="B165" s="1">
        <v>3427</v>
      </c>
      <c r="C165" s="6" t="s">
        <v>172</v>
      </c>
      <c r="D165" s="6">
        <v>65.217046877719397</v>
      </c>
      <c r="E165" s="5">
        <v>6.7576265447233093</v>
      </c>
      <c r="F165" s="6">
        <v>1311.00880064444</v>
      </c>
      <c r="G165" s="5">
        <f t="shared" si="34"/>
        <v>71.974673422442706</v>
      </c>
      <c r="H165" s="5">
        <f t="shared" si="32"/>
        <v>131.100880064444</v>
      </c>
      <c r="I165" s="6">
        <f t="shared" si="33"/>
        <v>719.74673422442709</v>
      </c>
      <c r="J165" s="1" t="str">
        <f>IF(G165&gt;=H165,"JA","NEI")</f>
        <v>NEI</v>
      </c>
      <c r="K165" s="1">
        <f t="shared" si="35"/>
        <v>1200</v>
      </c>
      <c r="L165" s="4">
        <f t="shared" si="37"/>
        <v>12350.853959291169</v>
      </c>
      <c r="M165" s="4">
        <f t="shared" si="38"/>
        <v>24701.707918582339</v>
      </c>
      <c r="N165" s="4">
        <f t="shared" si="39"/>
        <v>164534.10344370405</v>
      </c>
      <c r="O165" s="4">
        <f t="shared" si="40"/>
        <v>90515.349296063956</v>
      </c>
      <c r="P165" s="4">
        <f t="shared" si="41"/>
        <v>24701.707918582339</v>
      </c>
      <c r="Q165" s="4">
        <f t="shared" si="42"/>
        <v>19951.379472701119</v>
      </c>
      <c r="R165" s="4">
        <f t="shared" si="43"/>
        <v>33252.299121168529</v>
      </c>
      <c r="S165" s="55">
        <f t="shared" si="44"/>
        <v>493688.67993921903</v>
      </c>
      <c r="T165" s="4">
        <f t="shared" si="45"/>
        <v>863696.08106931252</v>
      </c>
      <c r="U165" s="4">
        <f t="shared" si="36"/>
        <v>863696.08106931252</v>
      </c>
      <c r="V165" s="27"/>
      <c r="W165" s="23"/>
      <c r="X165" s="23"/>
      <c r="Y165" s="24"/>
      <c r="AB165" s="23"/>
      <c r="AC165" s="23"/>
    </row>
    <row r="166" spans="1:29" customFormat="1" x14ac:dyDescent="0.25">
      <c r="A166" s="13">
        <v>34</v>
      </c>
      <c r="B166" s="1">
        <v>3428</v>
      </c>
      <c r="C166" s="6" t="s">
        <v>173</v>
      </c>
      <c r="D166" s="6">
        <v>32.6133436632648</v>
      </c>
      <c r="E166" s="5">
        <v>3.4609398793389898</v>
      </c>
      <c r="F166" s="6">
        <v>613.17901903917209</v>
      </c>
      <c r="G166" s="5">
        <f t="shared" si="34"/>
        <v>36.074283542603787</v>
      </c>
      <c r="H166" s="5">
        <f t="shared" si="32"/>
        <v>61.31790190391721</v>
      </c>
      <c r="I166" s="6">
        <f t="shared" si="33"/>
        <v>360.74283542603786</v>
      </c>
      <c r="J166" s="1" t="str">
        <f>IF(G166&gt;=H166,"JA","NEI")</f>
        <v>NEI</v>
      </c>
      <c r="K166" s="1">
        <f t="shared" si="35"/>
        <v>1200</v>
      </c>
      <c r="L166" s="4">
        <f t="shared" si="37"/>
        <v>6190.34705591081</v>
      </c>
      <c r="M166" s="4">
        <f t="shared" si="38"/>
        <v>12380.69411182162</v>
      </c>
      <c r="N166" s="4">
        <f t="shared" si="39"/>
        <v>82465.812178392254</v>
      </c>
      <c r="O166" s="4">
        <f t="shared" si="40"/>
        <v>45367.018983178525</v>
      </c>
      <c r="P166" s="4">
        <f t="shared" si="41"/>
        <v>12380.69411182162</v>
      </c>
      <c r="Q166" s="4">
        <f t="shared" si="42"/>
        <v>9999.7913980097692</v>
      </c>
      <c r="R166" s="4">
        <f t="shared" si="43"/>
        <v>16666.318996682949</v>
      </c>
      <c r="S166" s="55">
        <f t="shared" si="44"/>
        <v>247440.72567542791</v>
      </c>
      <c r="T166" s="4">
        <f t="shared" si="45"/>
        <v>432891.40251124545</v>
      </c>
      <c r="U166" s="4">
        <f t="shared" si="36"/>
        <v>432891.40251124545</v>
      </c>
      <c r="V166" s="27"/>
      <c r="W166" s="23"/>
      <c r="X166" s="23"/>
      <c r="Y166" s="24"/>
      <c r="AB166" s="23"/>
      <c r="AC166" s="23"/>
    </row>
    <row r="167" spans="1:29" customFormat="1" x14ac:dyDescent="0.25">
      <c r="A167" s="13">
        <v>34</v>
      </c>
      <c r="B167" s="1">
        <v>3429</v>
      </c>
      <c r="C167" s="6" t="s">
        <v>174</v>
      </c>
      <c r="D167" s="6">
        <v>31.2122338648743</v>
      </c>
      <c r="E167" s="5">
        <v>2.5449458481969898</v>
      </c>
      <c r="F167" s="6">
        <v>651.148775323417</v>
      </c>
      <c r="G167" s="5">
        <f t="shared" si="34"/>
        <v>33.757179713071288</v>
      </c>
      <c r="H167" s="5">
        <f t="shared" si="32"/>
        <v>65.114877532341708</v>
      </c>
      <c r="I167" s="6">
        <f t="shared" si="33"/>
        <v>337.57179713071287</v>
      </c>
      <c r="J167" s="1" t="str">
        <f>IF(G167&gt;=H167,"JA","NEI")</f>
        <v>NEI</v>
      </c>
      <c r="K167" s="1">
        <f t="shared" si="35"/>
        <v>1200</v>
      </c>
      <c r="L167" s="4">
        <f t="shared" si="37"/>
        <v>5792.7320387630325</v>
      </c>
      <c r="M167" s="4">
        <f t="shared" si="38"/>
        <v>11585.464077526065</v>
      </c>
      <c r="N167" s="4">
        <f t="shared" si="39"/>
        <v>77168.912824080966</v>
      </c>
      <c r="O167" s="4">
        <f t="shared" si="40"/>
        <v>42453.029207158448</v>
      </c>
      <c r="P167" s="4">
        <f t="shared" si="41"/>
        <v>11585.464077526065</v>
      </c>
      <c r="Q167" s="4">
        <f t="shared" si="42"/>
        <v>9357.4902164633604</v>
      </c>
      <c r="R167" s="4">
        <f t="shared" si="43"/>
        <v>15595.817027438934</v>
      </c>
      <c r="S167" s="55">
        <f t="shared" si="44"/>
        <v>231547.24708789855</v>
      </c>
      <c r="T167" s="4">
        <f t="shared" si="45"/>
        <v>405086.15655685542</v>
      </c>
      <c r="U167" s="4">
        <f t="shared" si="36"/>
        <v>405086.15655685542</v>
      </c>
      <c r="V167" s="27"/>
      <c r="W167" s="23"/>
      <c r="X167" s="23"/>
      <c r="Y167" s="24"/>
      <c r="AB167" s="23"/>
      <c r="AC167" s="23"/>
    </row>
    <row r="168" spans="1:29" customFormat="1" x14ac:dyDescent="0.25">
      <c r="A168" s="13">
        <v>34</v>
      </c>
      <c r="B168" s="1">
        <v>3430</v>
      </c>
      <c r="C168" s="6" t="s">
        <v>175</v>
      </c>
      <c r="D168" s="6">
        <v>33.986418453217794</v>
      </c>
      <c r="E168" s="5">
        <v>2.93095547153544</v>
      </c>
      <c r="F168" s="6">
        <v>560.79572128593395</v>
      </c>
      <c r="G168" s="5">
        <f t="shared" si="34"/>
        <v>36.917373924753235</v>
      </c>
      <c r="H168" s="5">
        <f t="shared" si="32"/>
        <v>56.079572128593398</v>
      </c>
      <c r="I168" s="6">
        <f t="shared" si="33"/>
        <v>369.17373924753235</v>
      </c>
      <c r="J168" s="1" t="str">
        <f>IF(G168&gt;=H168,"JA","NEI")</f>
        <v>NEI</v>
      </c>
      <c r="K168" s="1">
        <f t="shared" si="35"/>
        <v>1200</v>
      </c>
      <c r="L168" s="4">
        <f t="shared" si="37"/>
        <v>6335.0213654876552</v>
      </c>
      <c r="M168" s="4">
        <f t="shared" si="38"/>
        <v>12670.04273097531</v>
      </c>
      <c r="N168" s="4">
        <f t="shared" si="39"/>
        <v>84393.1167919859</v>
      </c>
      <c r="O168" s="4">
        <f t="shared" si="40"/>
        <v>46427.289447769668</v>
      </c>
      <c r="P168" s="4">
        <f t="shared" si="41"/>
        <v>12670.04273097531</v>
      </c>
      <c r="Q168" s="4">
        <f t="shared" si="42"/>
        <v>10233.496051941596</v>
      </c>
      <c r="R168" s="4">
        <f t="shared" si="43"/>
        <v>17055.826753235993</v>
      </c>
      <c r="S168" s="55">
        <f t="shared" si="44"/>
        <v>253223.65122466738</v>
      </c>
      <c r="T168" s="4">
        <f t="shared" si="45"/>
        <v>443008.48709703883</v>
      </c>
      <c r="U168" s="4">
        <f t="shared" si="36"/>
        <v>443008.48709703883</v>
      </c>
      <c r="V168" s="27"/>
      <c r="W168" s="23"/>
      <c r="X168" s="23"/>
      <c r="Y168" s="24"/>
      <c r="AB168" s="23"/>
      <c r="AC168" s="23"/>
    </row>
    <row r="169" spans="1:29" customFormat="1" x14ac:dyDescent="0.25">
      <c r="A169" s="13">
        <v>34</v>
      </c>
      <c r="B169" s="1">
        <v>3431</v>
      </c>
      <c r="C169" s="6" t="s">
        <v>176</v>
      </c>
      <c r="D169" s="6">
        <v>28.860667699734599</v>
      </c>
      <c r="E169" s="5">
        <v>3.5480055556095</v>
      </c>
      <c r="F169" s="6">
        <v>733.51441393508401</v>
      </c>
      <c r="G169" s="5">
        <f t="shared" si="34"/>
        <v>32.408673255344098</v>
      </c>
      <c r="H169" s="5">
        <f t="shared" si="32"/>
        <v>73.351441393508409</v>
      </c>
      <c r="I169" s="6">
        <f t="shared" si="33"/>
        <v>324.08673255344098</v>
      </c>
      <c r="J169" s="1" t="str">
        <f>IF(G169&gt;=H169,"JA","NEI")</f>
        <v>NEI</v>
      </c>
      <c r="K169" s="1">
        <f t="shared" si="35"/>
        <v>1200</v>
      </c>
      <c r="L169" s="4">
        <f t="shared" si="37"/>
        <v>5561.328330617047</v>
      </c>
      <c r="M169" s="4">
        <f t="shared" si="38"/>
        <v>11122.656661234094</v>
      </c>
      <c r="N169" s="4">
        <f t="shared" si="39"/>
        <v>74086.227061716607</v>
      </c>
      <c r="O169" s="4">
        <f t="shared" si="40"/>
        <v>40757.147485920737</v>
      </c>
      <c r="P169" s="4">
        <f t="shared" si="41"/>
        <v>11122.656661234094</v>
      </c>
      <c r="Q169" s="4">
        <f t="shared" si="42"/>
        <v>8983.6842263813833</v>
      </c>
      <c r="R169" s="4">
        <f t="shared" si="43"/>
        <v>14972.807043968973</v>
      </c>
      <c r="S169" s="55">
        <f t="shared" si="44"/>
        <v>222297.57159305623</v>
      </c>
      <c r="T169" s="4">
        <f t="shared" si="45"/>
        <v>388904.07906412915</v>
      </c>
      <c r="U169" s="4">
        <f t="shared" si="36"/>
        <v>388904.07906412915</v>
      </c>
      <c r="V169" s="27"/>
      <c r="W169" s="23"/>
      <c r="X169" s="23"/>
      <c r="Y169" s="24"/>
      <c r="AB169" s="23"/>
      <c r="AC169" s="23"/>
    </row>
    <row r="170" spans="1:29" customFormat="1" x14ac:dyDescent="0.25">
      <c r="A170" s="13">
        <v>34</v>
      </c>
      <c r="B170" s="1">
        <v>3432</v>
      </c>
      <c r="C170" s="6" t="s">
        <v>177</v>
      </c>
      <c r="D170" s="6">
        <v>45.061644913532099</v>
      </c>
      <c r="E170" s="5">
        <v>4.4084781976162501</v>
      </c>
      <c r="F170" s="6">
        <v>824.45153024148794</v>
      </c>
      <c r="G170" s="5">
        <f t="shared" si="34"/>
        <v>49.470123111148347</v>
      </c>
      <c r="H170" s="5">
        <f t="shared" si="32"/>
        <v>82.445153024148794</v>
      </c>
      <c r="I170" s="6">
        <f t="shared" si="33"/>
        <v>494.70123111148348</v>
      </c>
      <c r="J170" s="1" t="str">
        <f>IF(G170&gt;=H170,"JA","NEI")</f>
        <v>NEI</v>
      </c>
      <c r="K170" s="1">
        <f t="shared" si="35"/>
        <v>1200</v>
      </c>
      <c r="L170" s="4">
        <f t="shared" si="37"/>
        <v>8489.0731258730557</v>
      </c>
      <c r="M170" s="4">
        <f t="shared" si="38"/>
        <v>16978.146251746111</v>
      </c>
      <c r="N170" s="4">
        <f t="shared" si="39"/>
        <v>113088.70143208512</v>
      </c>
      <c r="O170" s="4">
        <f t="shared" si="40"/>
        <v>62213.626824580162</v>
      </c>
      <c r="P170" s="4">
        <f t="shared" si="41"/>
        <v>16978.146251746111</v>
      </c>
      <c r="Q170" s="4">
        <f t="shared" si="42"/>
        <v>13713.118126410322</v>
      </c>
      <c r="R170" s="4">
        <f t="shared" si="43"/>
        <v>22855.196877350536</v>
      </c>
      <c r="S170" s="55">
        <f t="shared" si="44"/>
        <v>339325.46844398871</v>
      </c>
      <c r="T170" s="4">
        <f t="shared" si="45"/>
        <v>593641.47733378015</v>
      </c>
      <c r="U170" s="4">
        <f t="shared" si="36"/>
        <v>593641.47733378015</v>
      </c>
      <c r="V170" s="27"/>
      <c r="W170" s="23"/>
      <c r="X170" s="23"/>
      <c r="Y170" s="24"/>
      <c r="AB170" s="23"/>
      <c r="AC170" s="23"/>
    </row>
    <row r="171" spans="1:29" customFormat="1" x14ac:dyDescent="0.25">
      <c r="A171" s="13">
        <v>34</v>
      </c>
      <c r="B171" s="1">
        <v>3433</v>
      </c>
      <c r="C171" s="6" t="s">
        <v>178</v>
      </c>
      <c r="D171" s="6">
        <v>23.769503860505001</v>
      </c>
      <c r="E171" s="5">
        <v>3.03047629867886</v>
      </c>
      <c r="F171" s="6">
        <v>625.86905599992997</v>
      </c>
      <c r="G171" s="5">
        <f t="shared" si="34"/>
        <v>26.79998015918386</v>
      </c>
      <c r="H171" s="5">
        <f t="shared" si="32"/>
        <v>62.586905599993003</v>
      </c>
      <c r="I171" s="6">
        <f t="shared" si="33"/>
        <v>267.9998015918386</v>
      </c>
      <c r="J171" s="1" t="str">
        <f>IF(G171&gt;=H171,"JA","NEI")</f>
        <v>NEI</v>
      </c>
      <c r="K171" s="1">
        <f t="shared" si="35"/>
        <v>1200</v>
      </c>
      <c r="L171" s="4">
        <f t="shared" si="37"/>
        <v>4598.8765953159509</v>
      </c>
      <c r="M171" s="4">
        <f t="shared" si="38"/>
        <v>9197.7531906319018</v>
      </c>
      <c r="N171" s="4">
        <f t="shared" si="39"/>
        <v>61264.75464389431</v>
      </c>
      <c r="O171" s="4">
        <f t="shared" si="40"/>
        <v>33703.655048189627</v>
      </c>
      <c r="P171" s="4">
        <f t="shared" si="41"/>
        <v>9197.7531906319018</v>
      </c>
      <c r="Q171" s="4">
        <f t="shared" si="42"/>
        <v>7428.9545001257666</v>
      </c>
      <c r="R171" s="4">
        <f t="shared" si="43"/>
        <v>12381.590833542945</v>
      </c>
      <c r="S171" s="55">
        <f t="shared" si="44"/>
        <v>183826.42390787395</v>
      </c>
      <c r="T171" s="4">
        <f t="shared" si="45"/>
        <v>321599.76191020635</v>
      </c>
      <c r="U171" s="4">
        <f t="shared" si="36"/>
        <v>321599.76191020635</v>
      </c>
      <c r="V171" s="27"/>
      <c r="W171" s="23"/>
      <c r="X171" s="23"/>
      <c r="Y171" s="24"/>
      <c r="AB171" s="23"/>
      <c r="AC171" s="23"/>
    </row>
    <row r="172" spans="1:29" customFormat="1" x14ac:dyDescent="0.25">
      <c r="A172" s="13">
        <v>34</v>
      </c>
      <c r="B172" s="1">
        <v>3434</v>
      </c>
      <c r="C172" s="6" t="s">
        <v>179</v>
      </c>
      <c r="D172" s="6">
        <v>25.262810200860898</v>
      </c>
      <c r="E172" s="5">
        <v>2.7667290152086701</v>
      </c>
      <c r="F172" s="6">
        <v>582.00309295479701</v>
      </c>
      <c r="G172" s="5">
        <f t="shared" si="34"/>
        <v>28.029539216069569</v>
      </c>
      <c r="H172" s="5">
        <f t="shared" si="32"/>
        <v>58.200309295479705</v>
      </c>
      <c r="I172" s="6">
        <f t="shared" si="33"/>
        <v>280.29539216069571</v>
      </c>
      <c r="J172" s="1" t="str">
        <f>IF(G172&gt;=H172,"JA","NEI")</f>
        <v>NEI</v>
      </c>
      <c r="K172" s="1">
        <f t="shared" si="35"/>
        <v>1200</v>
      </c>
      <c r="L172" s="4">
        <f t="shared" si="37"/>
        <v>4809.8689294775386</v>
      </c>
      <c r="M172" s="4">
        <f t="shared" si="38"/>
        <v>9619.7378589550772</v>
      </c>
      <c r="N172" s="4">
        <f t="shared" si="39"/>
        <v>64075.526647935047</v>
      </c>
      <c r="O172" s="4">
        <f t="shared" si="40"/>
        <v>35249.948518129095</v>
      </c>
      <c r="P172" s="4">
        <f t="shared" si="41"/>
        <v>9619.7378589550772</v>
      </c>
      <c r="Q172" s="4">
        <f t="shared" si="42"/>
        <v>7769.7882706944856</v>
      </c>
      <c r="R172" s="4">
        <f t="shared" si="43"/>
        <v>12949.647117824143</v>
      </c>
      <c r="S172" s="55">
        <f t="shared" si="44"/>
        <v>192260.21539086441</v>
      </c>
      <c r="T172" s="4">
        <f t="shared" si="45"/>
        <v>336354.47059283487</v>
      </c>
      <c r="U172" s="4">
        <f t="shared" si="36"/>
        <v>336354.47059283487</v>
      </c>
      <c r="V172" s="27"/>
      <c r="W172" s="23"/>
      <c r="X172" s="23"/>
      <c r="Y172" s="24"/>
      <c r="AB172" s="23"/>
      <c r="AC172" s="23"/>
    </row>
    <row r="173" spans="1:29" customFormat="1" x14ac:dyDescent="0.25">
      <c r="A173" s="13">
        <v>34</v>
      </c>
      <c r="B173" s="1">
        <v>3435</v>
      </c>
      <c r="C173" s="6" t="s">
        <v>180</v>
      </c>
      <c r="D173" s="6">
        <v>40.410168026110902</v>
      </c>
      <c r="E173" s="5">
        <v>4.1357945264234504</v>
      </c>
      <c r="F173" s="6">
        <v>651.59861403153207</v>
      </c>
      <c r="G173" s="5">
        <f t="shared" si="34"/>
        <v>44.545962552534355</v>
      </c>
      <c r="H173" s="5">
        <f t="shared" si="32"/>
        <v>65.159861403153215</v>
      </c>
      <c r="I173" s="6">
        <f t="shared" si="33"/>
        <v>445.45962552534354</v>
      </c>
      <c r="J173" s="1" t="str">
        <f>IF(G173&gt;=H173,"JA","NEI")</f>
        <v>NEI</v>
      </c>
      <c r="K173" s="1">
        <f t="shared" si="35"/>
        <v>1200</v>
      </c>
      <c r="L173" s="4">
        <f t="shared" si="37"/>
        <v>7644.0871740148959</v>
      </c>
      <c r="M173" s="4">
        <f t="shared" si="38"/>
        <v>15288.174348029792</v>
      </c>
      <c r="N173" s="4">
        <f t="shared" si="39"/>
        <v>101832.07039509354</v>
      </c>
      <c r="O173" s="4">
        <f t="shared" si="40"/>
        <v>56021.002506067212</v>
      </c>
      <c r="P173" s="4">
        <f t="shared" si="41"/>
        <v>15288.174348029792</v>
      </c>
      <c r="Q173" s="4">
        <f t="shared" si="42"/>
        <v>12348.140819562523</v>
      </c>
      <c r="R173" s="4">
        <f t="shared" si="43"/>
        <v>20580.234699270874</v>
      </c>
      <c r="S173" s="55">
        <f t="shared" si="44"/>
        <v>305549.66634034365</v>
      </c>
      <c r="T173" s="4">
        <f t="shared" si="45"/>
        <v>534551.5506304123</v>
      </c>
      <c r="U173" s="4">
        <f t="shared" si="36"/>
        <v>534551.5506304123</v>
      </c>
      <c r="V173" s="27"/>
      <c r="W173" s="23"/>
      <c r="X173" s="23"/>
      <c r="Y173" s="24"/>
      <c r="AB173" s="23"/>
      <c r="AC173" s="23"/>
    </row>
    <row r="174" spans="1:29" customFormat="1" x14ac:dyDescent="0.25">
      <c r="A174" s="13">
        <v>34</v>
      </c>
      <c r="B174" s="1">
        <v>3436</v>
      </c>
      <c r="C174" s="6" t="s">
        <v>181</v>
      </c>
      <c r="D174" s="6">
        <v>46.043647568771398</v>
      </c>
      <c r="E174" s="5">
        <v>5.1295067174998197</v>
      </c>
      <c r="F174" s="6">
        <v>964.55358854283202</v>
      </c>
      <c r="G174" s="5">
        <f t="shared" si="34"/>
        <v>51.17315428627122</v>
      </c>
      <c r="H174" s="5">
        <f t="shared" si="32"/>
        <v>96.455358854283205</v>
      </c>
      <c r="I174" s="6">
        <f t="shared" si="33"/>
        <v>511.73154286271222</v>
      </c>
      <c r="J174" s="1" t="str">
        <f>IF(G174&gt;=H174,"JA","NEI")</f>
        <v>NEI</v>
      </c>
      <c r="K174" s="1">
        <f t="shared" si="35"/>
        <v>1200</v>
      </c>
      <c r="L174" s="4">
        <f t="shared" si="37"/>
        <v>8781.3132755241422</v>
      </c>
      <c r="M174" s="4">
        <f t="shared" si="38"/>
        <v>17562.626551048284</v>
      </c>
      <c r="N174" s="4">
        <f t="shared" si="39"/>
        <v>116981.83069841602</v>
      </c>
      <c r="O174" s="4">
        <f t="shared" si="40"/>
        <v>64355.358830414691</v>
      </c>
      <c r="P174" s="4">
        <f t="shared" si="41"/>
        <v>17562.626551048284</v>
      </c>
      <c r="Q174" s="4">
        <f t="shared" si="42"/>
        <v>14185.198368154382</v>
      </c>
      <c r="R174" s="4">
        <f t="shared" si="43"/>
        <v>23641.997280257307</v>
      </c>
      <c r="S174" s="55">
        <f t="shared" si="44"/>
        <v>351006.89988039155</v>
      </c>
      <c r="T174" s="4">
        <f t="shared" si="45"/>
        <v>614077.85143525468</v>
      </c>
      <c r="U174" s="4">
        <f t="shared" si="36"/>
        <v>614077.85143525468</v>
      </c>
      <c r="V174" s="27"/>
      <c r="W174" s="23"/>
      <c r="X174" s="23"/>
      <c r="Y174" s="24"/>
      <c r="AB174" s="23"/>
      <c r="AC174" s="23"/>
    </row>
    <row r="175" spans="1:29" customFormat="1" x14ac:dyDescent="0.25">
      <c r="A175" s="13">
        <v>34</v>
      </c>
      <c r="B175" s="1">
        <v>3437</v>
      </c>
      <c r="C175" s="6" t="s">
        <v>182</v>
      </c>
      <c r="D175" s="6">
        <v>39.280565952451802</v>
      </c>
      <c r="E175" s="5">
        <v>5.2565154719444909</v>
      </c>
      <c r="F175" s="6">
        <v>628.49198951160599</v>
      </c>
      <c r="G175" s="5">
        <f t="shared" si="34"/>
        <v>44.537081424396291</v>
      </c>
      <c r="H175" s="5">
        <f t="shared" si="32"/>
        <v>62.849198951160602</v>
      </c>
      <c r="I175" s="6">
        <f t="shared" si="33"/>
        <v>445.37081424396291</v>
      </c>
      <c r="J175" s="1" t="str">
        <f>IF(G175&gt;=H175,"JA","NEI")</f>
        <v>NEI</v>
      </c>
      <c r="K175" s="1">
        <f t="shared" si="35"/>
        <v>1200</v>
      </c>
      <c r="L175" s="4">
        <f t="shared" si="37"/>
        <v>7642.563172426404</v>
      </c>
      <c r="M175" s="4">
        <f t="shared" si="38"/>
        <v>15285.126344852808</v>
      </c>
      <c r="N175" s="4">
        <f t="shared" si="39"/>
        <v>101811.76813616992</v>
      </c>
      <c r="O175" s="4">
        <f t="shared" si="40"/>
        <v>56009.83359932078</v>
      </c>
      <c r="P175" s="4">
        <f t="shared" si="41"/>
        <v>15285.126344852808</v>
      </c>
      <c r="Q175" s="4">
        <f t="shared" si="42"/>
        <v>12345.678970842651</v>
      </c>
      <c r="R175" s="4">
        <f t="shared" si="43"/>
        <v>20576.131618071086</v>
      </c>
      <c r="S175" s="55">
        <f t="shared" si="44"/>
        <v>305488.74890621903</v>
      </c>
      <c r="T175" s="4">
        <f t="shared" si="45"/>
        <v>534444.97709275549</v>
      </c>
      <c r="U175" s="4">
        <f t="shared" si="36"/>
        <v>534444.97709275549</v>
      </c>
      <c r="V175" s="27"/>
      <c r="W175" s="23"/>
      <c r="X175" s="23"/>
      <c r="Y175" s="24"/>
      <c r="AB175" s="23"/>
      <c r="AC175" s="23"/>
    </row>
    <row r="176" spans="1:29" customFormat="1" x14ac:dyDescent="0.25">
      <c r="A176" s="13">
        <v>34</v>
      </c>
      <c r="B176" s="1">
        <v>3438</v>
      </c>
      <c r="C176" s="6" t="s">
        <v>183</v>
      </c>
      <c r="D176" s="6">
        <v>38.716666507705895</v>
      </c>
      <c r="E176" s="5">
        <v>4.2372075742889592</v>
      </c>
      <c r="F176" s="6">
        <v>659.51444049376596</v>
      </c>
      <c r="G176" s="5">
        <f t="shared" si="34"/>
        <v>42.953874081994854</v>
      </c>
      <c r="H176" s="5">
        <f t="shared" si="32"/>
        <v>65.951444049376605</v>
      </c>
      <c r="I176" s="6">
        <f t="shared" si="33"/>
        <v>429.53874081994854</v>
      </c>
      <c r="J176" s="1" t="str">
        <f>IF(G176&gt;=H176,"JA","NEI")</f>
        <v>NEI</v>
      </c>
      <c r="K176" s="1">
        <f t="shared" si="35"/>
        <v>1200</v>
      </c>
      <c r="L176" s="4">
        <f t="shared" si="37"/>
        <v>7370.8847924703168</v>
      </c>
      <c r="M176" s="4">
        <f t="shared" si="38"/>
        <v>14741.769584940634</v>
      </c>
      <c r="N176" s="4">
        <f t="shared" si="39"/>
        <v>98192.556151440236</v>
      </c>
      <c r="O176" s="4">
        <f t="shared" si="40"/>
        <v>54018.792045516726</v>
      </c>
      <c r="P176" s="4">
        <f t="shared" si="41"/>
        <v>14741.769584940634</v>
      </c>
      <c r="Q176" s="4">
        <f t="shared" si="42"/>
        <v>11906.813895528972</v>
      </c>
      <c r="R176" s="4">
        <f t="shared" si="43"/>
        <v>19844.689825881622</v>
      </c>
      <c r="S176" s="55">
        <f t="shared" si="44"/>
        <v>294629.21310321911</v>
      </c>
      <c r="T176" s="4">
        <f t="shared" si="45"/>
        <v>515446.48898393824</v>
      </c>
      <c r="U176" s="4">
        <f t="shared" si="36"/>
        <v>515446.48898393824</v>
      </c>
      <c r="V176" s="27"/>
      <c r="W176" s="23"/>
      <c r="X176" s="23"/>
      <c r="Y176" s="24"/>
      <c r="AB176" s="23"/>
      <c r="AC176" s="23"/>
    </row>
    <row r="177" spans="1:29" customFormat="1" x14ac:dyDescent="0.25">
      <c r="A177" s="13">
        <v>34</v>
      </c>
      <c r="B177" s="1">
        <v>3439</v>
      </c>
      <c r="C177" s="6" t="s">
        <v>184</v>
      </c>
      <c r="D177" s="6">
        <v>50.734735252887099</v>
      </c>
      <c r="E177" s="5">
        <v>5.7541358112513494</v>
      </c>
      <c r="F177" s="6">
        <v>1009.77632963799</v>
      </c>
      <c r="G177" s="5">
        <f t="shared" si="34"/>
        <v>56.488871064138451</v>
      </c>
      <c r="H177" s="5">
        <f t="shared" si="32"/>
        <v>100.97763296379901</v>
      </c>
      <c r="I177" s="6">
        <f t="shared" si="33"/>
        <v>564.88871064138448</v>
      </c>
      <c r="J177" s="1" t="str">
        <f>IF(G177&gt;=H177,"JA","NEI")</f>
        <v>NEI</v>
      </c>
      <c r="K177" s="1">
        <f t="shared" si="35"/>
        <v>1200</v>
      </c>
      <c r="L177" s="4">
        <f t="shared" si="37"/>
        <v>9693.4902746061562</v>
      </c>
      <c r="M177" s="4">
        <f t="shared" si="38"/>
        <v>19386.980549212312</v>
      </c>
      <c r="N177" s="4">
        <f t="shared" si="39"/>
        <v>129133.55925262049</v>
      </c>
      <c r="O177" s="4">
        <f t="shared" si="40"/>
        <v>71040.404250260515</v>
      </c>
      <c r="P177" s="4">
        <f t="shared" si="41"/>
        <v>19386.980549212312</v>
      </c>
      <c r="Q177" s="4">
        <f t="shared" si="42"/>
        <v>15658.715058979176</v>
      </c>
      <c r="R177" s="4">
        <f t="shared" si="43"/>
        <v>26097.858431631961</v>
      </c>
      <c r="S177" s="55">
        <f t="shared" si="44"/>
        <v>387468.46440313844</v>
      </c>
      <c r="T177" s="4">
        <f t="shared" si="45"/>
        <v>677866.45276966132</v>
      </c>
      <c r="U177" s="4">
        <f t="shared" si="36"/>
        <v>677866.45276966132</v>
      </c>
      <c r="V177" s="27"/>
      <c r="W177" s="23"/>
      <c r="X177" s="23"/>
      <c r="Y177" s="24"/>
      <c r="AB177" s="23"/>
      <c r="AC177" s="23"/>
    </row>
    <row r="178" spans="1:29" customFormat="1" x14ac:dyDescent="0.25">
      <c r="A178" s="13">
        <v>34</v>
      </c>
      <c r="B178" s="1">
        <v>3440</v>
      </c>
      <c r="C178" s="6" t="s">
        <v>185</v>
      </c>
      <c r="D178" s="6">
        <v>35.644311922479694</v>
      </c>
      <c r="E178" s="5">
        <v>8.6191129403421698</v>
      </c>
      <c r="F178" s="6">
        <v>601.788556008858</v>
      </c>
      <c r="G178" s="5">
        <f t="shared" si="34"/>
        <v>44.263424862821864</v>
      </c>
      <c r="H178" s="5">
        <f t="shared" si="32"/>
        <v>60.178855600885804</v>
      </c>
      <c r="I178" s="6">
        <f t="shared" si="33"/>
        <v>442.63424862821864</v>
      </c>
      <c r="J178" s="1" t="str">
        <f>IF(G178&gt;=H178,"JA","NEI")</f>
        <v>NEI</v>
      </c>
      <c r="K178" s="1">
        <f t="shared" si="35"/>
        <v>1200</v>
      </c>
      <c r="L178" s="4">
        <f t="shared" si="37"/>
        <v>7595.6037064602324</v>
      </c>
      <c r="M178" s="4">
        <f t="shared" si="38"/>
        <v>15191.207412920465</v>
      </c>
      <c r="N178" s="4">
        <f t="shared" si="39"/>
        <v>101186.18923641079</v>
      </c>
      <c r="O178" s="4">
        <f t="shared" si="40"/>
        <v>55665.68310748478</v>
      </c>
      <c r="P178" s="4">
        <f t="shared" si="41"/>
        <v>15191.207412920465</v>
      </c>
      <c r="Q178" s="4">
        <f t="shared" si="42"/>
        <v>12269.821371974222</v>
      </c>
      <c r="R178" s="4">
        <f t="shared" si="43"/>
        <v>20449.702286623702</v>
      </c>
      <c r="S178" s="55">
        <f t="shared" si="44"/>
        <v>303611.68381906778</v>
      </c>
      <c r="T178" s="4">
        <f t="shared" si="45"/>
        <v>531161.09835386241</v>
      </c>
      <c r="U178" s="4">
        <f t="shared" si="36"/>
        <v>531161.09835386241</v>
      </c>
      <c r="V178" s="27"/>
      <c r="W178" s="23"/>
      <c r="X178" s="23"/>
      <c r="Y178" s="24"/>
      <c r="AB178" s="23"/>
      <c r="AC178" s="23"/>
    </row>
    <row r="179" spans="1:29" customFormat="1" x14ac:dyDescent="0.25">
      <c r="A179" s="13">
        <v>34</v>
      </c>
      <c r="B179" s="1">
        <v>3441</v>
      </c>
      <c r="C179" s="6" t="s">
        <v>186</v>
      </c>
      <c r="D179" s="6">
        <v>70.197241812820494</v>
      </c>
      <c r="E179" s="5">
        <v>9.1661996312834901</v>
      </c>
      <c r="F179" s="6">
        <v>1111.3791455158998</v>
      </c>
      <c r="G179" s="5">
        <f t="shared" si="34"/>
        <v>79.363441444103984</v>
      </c>
      <c r="H179" s="5">
        <f t="shared" si="32"/>
        <v>111.13791455158999</v>
      </c>
      <c r="I179" s="6">
        <f t="shared" si="33"/>
        <v>793.63441444103978</v>
      </c>
      <c r="J179" s="1" t="str">
        <f>IF(G179&gt;=H179,"JA","NEI")</f>
        <v>NEI</v>
      </c>
      <c r="K179" s="1">
        <f t="shared" si="35"/>
        <v>1200</v>
      </c>
      <c r="L179" s="4">
        <f t="shared" si="37"/>
        <v>13618.766551808243</v>
      </c>
      <c r="M179" s="4">
        <f t="shared" si="38"/>
        <v>27237.533103616486</v>
      </c>
      <c r="N179" s="4">
        <f t="shared" si="39"/>
        <v>181424.8271412217</v>
      </c>
      <c r="O179" s="4">
        <f t="shared" si="40"/>
        <v>99807.46396010516</v>
      </c>
      <c r="P179" s="4">
        <f t="shared" si="41"/>
        <v>27237.533103616486</v>
      </c>
      <c r="Q179" s="4">
        <f t="shared" si="42"/>
        <v>21999.545968305621</v>
      </c>
      <c r="R179" s="4">
        <f t="shared" si="43"/>
        <v>36665.909947176035</v>
      </c>
      <c r="S179" s="55">
        <f t="shared" si="44"/>
        <v>544369.71755339799</v>
      </c>
      <c r="T179" s="4">
        <f t="shared" si="45"/>
        <v>952361.2973292477</v>
      </c>
      <c r="U179" s="4">
        <f t="shared" si="36"/>
        <v>952361.2973292477</v>
      </c>
      <c r="V179" s="27"/>
      <c r="W179" s="23"/>
      <c r="X179" s="23"/>
      <c r="Y179" s="24"/>
      <c r="AB179" s="23"/>
      <c r="AC179" s="23"/>
    </row>
    <row r="180" spans="1:29" customFormat="1" x14ac:dyDescent="0.25">
      <c r="A180" s="13">
        <v>34</v>
      </c>
      <c r="B180" s="1">
        <v>3442</v>
      </c>
      <c r="C180" s="6" t="s">
        <v>187</v>
      </c>
      <c r="D180" s="6">
        <v>117.779580506767</v>
      </c>
      <c r="E180" s="5">
        <v>15.650613471624499</v>
      </c>
      <c r="F180" s="6">
        <v>562.77009170990505</v>
      </c>
      <c r="G180" s="5">
        <f t="shared" si="34"/>
        <v>133.43019397839151</v>
      </c>
      <c r="H180" s="5">
        <f t="shared" si="32"/>
        <v>56.27700917099051</v>
      </c>
      <c r="I180" s="6">
        <f t="shared" si="33"/>
        <v>562.77009170990505</v>
      </c>
      <c r="J180" s="1" t="str">
        <f>IF(G180&gt;=H180,"JA","NEI")</f>
        <v>JA</v>
      </c>
      <c r="K180" s="1">
        <f t="shared" si="35"/>
        <v>1200</v>
      </c>
      <c r="L180" s="4">
        <f t="shared" si="37"/>
        <v>9657.134773741971</v>
      </c>
      <c r="M180" s="4">
        <f t="shared" si="38"/>
        <v>19314.269547483942</v>
      </c>
      <c r="N180" s="4">
        <f t="shared" si="39"/>
        <v>128649.2429648843</v>
      </c>
      <c r="O180" s="4">
        <f t="shared" si="40"/>
        <v>70773.966733437657</v>
      </c>
      <c r="P180" s="4">
        <f t="shared" si="41"/>
        <v>19314.269547483942</v>
      </c>
      <c r="Q180" s="4">
        <f t="shared" si="42"/>
        <v>15599.986942198568</v>
      </c>
      <c r="R180" s="4">
        <f t="shared" si="43"/>
        <v>25999.978236997613</v>
      </c>
      <c r="S180" s="55">
        <f t="shared" si="44"/>
        <v>386015.26130565809</v>
      </c>
      <c r="T180" s="4">
        <f t="shared" si="45"/>
        <v>675324.11005188606</v>
      </c>
      <c r="U180" s="4">
        <f t="shared" si="36"/>
        <v>675324.11005188606</v>
      </c>
      <c r="V180" s="27"/>
      <c r="W180" s="23"/>
      <c r="X180" s="23"/>
      <c r="Y180" s="24"/>
      <c r="AB180" s="23"/>
      <c r="AC180" s="23"/>
    </row>
    <row r="181" spans="1:29" customFormat="1" x14ac:dyDescent="0.25">
      <c r="A181" s="13">
        <v>34</v>
      </c>
      <c r="B181" s="1">
        <v>3443</v>
      </c>
      <c r="C181" s="6" t="s">
        <v>188</v>
      </c>
      <c r="D181" s="6">
        <v>57.742250850100397</v>
      </c>
      <c r="E181" s="5">
        <v>12.587826466436601</v>
      </c>
      <c r="F181" s="6">
        <v>250.85738007727798</v>
      </c>
      <c r="G181" s="5">
        <f t="shared" si="34"/>
        <v>70.330077316537</v>
      </c>
      <c r="H181" s="5">
        <f t="shared" si="32"/>
        <v>25.085738007727798</v>
      </c>
      <c r="I181" s="6">
        <f t="shared" si="33"/>
        <v>250.85738007727798</v>
      </c>
      <c r="J181" s="1" t="str">
        <f>IF(G181&gt;=H181,"JA","NEI")</f>
        <v>JA</v>
      </c>
      <c r="K181" s="1">
        <f t="shared" si="35"/>
        <v>1200</v>
      </c>
      <c r="L181" s="4">
        <f t="shared" si="37"/>
        <v>4304.71264212609</v>
      </c>
      <c r="M181" s="4">
        <f t="shared" si="38"/>
        <v>8609.4252842521801</v>
      </c>
      <c r="N181" s="4">
        <f t="shared" si="39"/>
        <v>57345.997085665746</v>
      </c>
      <c r="O181" s="4">
        <f t="shared" si="40"/>
        <v>31547.824118518478</v>
      </c>
      <c r="P181" s="4">
        <f t="shared" si="41"/>
        <v>8609.4252842521801</v>
      </c>
      <c r="Q181" s="4">
        <f t="shared" si="42"/>
        <v>6953.7665757421446</v>
      </c>
      <c r="R181" s="4">
        <f t="shared" si="43"/>
        <v>11589.610959570242</v>
      </c>
      <c r="S181" s="55">
        <f t="shared" si="44"/>
        <v>172068.09414260651</v>
      </c>
      <c r="T181" s="4">
        <f t="shared" si="45"/>
        <v>301028.85609273356</v>
      </c>
      <c r="U181" s="4">
        <f t="shared" si="36"/>
        <v>301028.85609273356</v>
      </c>
      <c r="V181" s="27"/>
      <c r="W181" s="23"/>
      <c r="X181" s="23"/>
      <c r="Y181" s="24"/>
      <c r="AB181" s="23"/>
      <c r="AC181" s="23"/>
    </row>
    <row r="182" spans="1:29" customFormat="1" x14ac:dyDescent="0.25">
      <c r="A182" s="13">
        <v>34</v>
      </c>
      <c r="B182" s="1">
        <v>3446</v>
      </c>
      <c r="C182" s="6" t="s">
        <v>189</v>
      </c>
      <c r="D182" s="6">
        <v>79.688940734249101</v>
      </c>
      <c r="E182" s="5">
        <v>14.5364966598412</v>
      </c>
      <c r="F182" s="6">
        <v>757.17833919656005</v>
      </c>
      <c r="G182" s="5">
        <f t="shared" si="34"/>
        <v>94.225437394090306</v>
      </c>
      <c r="H182" s="5">
        <f t="shared" si="32"/>
        <v>75.717833919656002</v>
      </c>
      <c r="I182" s="6">
        <f t="shared" si="33"/>
        <v>757.17833919656005</v>
      </c>
      <c r="J182" s="1" t="str">
        <f>IF(G182&gt;=H182,"JA","NEI")</f>
        <v>JA</v>
      </c>
      <c r="K182" s="1">
        <f t="shared" si="35"/>
        <v>1200</v>
      </c>
      <c r="L182" s="4">
        <f t="shared" si="37"/>
        <v>12993.18030061297</v>
      </c>
      <c r="M182" s="4">
        <f t="shared" si="38"/>
        <v>25986.360601225941</v>
      </c>
      <c r="N182" s="4">
        <f t="shared" si="39"/>
        <v>173090.96834033364</v>
      </c>
      <c r="O182" s="4">
        <f t="shared" si="40"/>
        <v>95222.747937359396</v>
      </c>
      <c r="P182" s="4">
        <f t="shared" si="41"/>
        <v>25986.360601225941</v>
      </c>
      <c r="Q182" s="4">
        <f t="shared" si="42"/>
        <v>20988.983562528643</v>
      </c>
      <c r="R182" s="4">
        <f t="shared" si="43"/>
        <v>34981.639270881074</v>
      </c>
      <c r="S182" s="55">
        <f t="shared" si="44"/>
        <v>519363.76642170449</v>
      </c>
      <c r="T182" s="4">
        <f t="shared" si="45"/>
        <v>908614.00703587208</v>
      </c>
      <c r="U182" s="4">
        <f t="shared" si="36"/>
        <v>908614.00703587208</v>
      </c>
      <c r="V182" s="27"/>
      <c r="W182" s="23"/>
      <c r="X182" s="23"/>
      <c r="Y182" s="24"/>
      <c r="AB182" s="23"/>
      <c r="AC182" s="23"/>
    </row>
    <row r="183" spans="1:29" customFormat="1" x14ac:dyDescent="0.25">
      <c r="A183" s="13">
        <v>34</v>
      </c>
      <c r="B183" s="1">
        <v>3447</v>
      </c>
      <c r="C183" s="6" t="s">
        <v>190</v>
      </c>
      <c r="D183" s="6">
        <v>29.133404200561099</v>
      </c>
      <c r="E183" s="5">
        <v>6.2346372472043399</v>
      </c>
      <c r="F183" s="6">
        <v>728.96732828156996</v>
      </c>
      <c r="G183" s="5">
        <f t="shared" si="34"/>
        <v>35.368041447765435</v>
      </c>
      <c r="H183" s="5">
        <f t="shared" si="32"/>
        <v>72.896732828156999</v>
      </c>
      <c r="I183" s="6">
        <f t="shared" si="33"/>
        <v>353.68041447765438</v>
      </c>
      <c r="J183" s="1" t="str">
        <f>IF(G183&gt;=H183,"JA","NEI")</f>
        <v>NEI</v>
      </c>
      <c r="K183" s="1">
        <f t="shared" si="35"/>
        <v>1200</v>
      </c>
      <c r="L183" s="4">
        <f t="shared" si="37"/>
        <v>6069.1559124365485</v>
      </c>
      <c r="M183" s="4">
        <f t="shared" si="38"/>
        <v>12138.311824873097</v>
      </c>
      <c r="N183" s="4">
        <f t="shared" si="39"/>
        <v>80851.342749591786</v>
      </c>
      <c r="O183" s="4">
        <f t="shared" si="40"/>
        <v>44478.848924709811</v>
      </c>
      <c r="P183" s="4">
        <f t="shared" si="41"/>
        <v>12138.311824873097</v>
      </c>
      <c r="Q183" s="4">
        <f t="shared" si="42"/>
        <v>9804.0210893205785</v>
      </c>
      <c r="R183" s="4">
        <f t="shared" si="43"/>
        <v>16340.035148867632</v>
      </c>
      <c r="S183" s="55">
        <f t="shared" si="44"/>
        <v>242596.46989851267</v>
      </c>
      <c r="T183" s="4">
        <f t="shared" si="45"/>
        <v>424416.49737318524</v>
      </c>
      <c r="U183" s="4">
        <f t="shared" si="36"/>
        <v>424416.49737318524</v>
      </c>
      <c r="V183" s="27"/>
      <c r="W183" s="23"/>
      <c r="X183" s="23"/>
      <c r="Y183" s="24"/>
      <c r="AB183" s="23"/>
      <c r="AC183" s="23"/>
    </row>
    <row r="184" spans="1:29" customFormat="1" x14ac:dyDescent="0.25">
      <c r="A184" s="13">
        <v>34</v>
      </c>
      <c r="B184" s="1">
        <v>3448</v>
      </c>
      <c r="C184" s="6" t="s">
        <v>191</v>
      </c>
      <c r="D184" s="6">
        <v>46.928832126198095</v>
      </c>
      <c r="E184" s="5">
        <v>7.8161834544418403</v>
      </c>
      <c r="F184" s="6">
        <v>956.29235153374691</v>
      </c>
      <c r="G184" s="5">
        <f t="shared" si="34"/>
        <v>54.745015580639937</v>
      </c>
      <c r="H184" s="5">
        <f t="shared" si="32"/>
        <v>95.629235153374694</v>
      </c>
      <c r="I184" s="6">
        <f t="shared" si="33"/>
        <v>547.45015580639938</v>
      </c>
      <c r="J184" s="1" t="str">
        <f>IF(G184&gt;=H184,"JA","NEI")</f>
        <v>NEI</v>
      </c>
      <c r="K184" s="1">
        <f t="shared" si="35"/>
        <v>1200</v>
      </c>
      <c r="L184" s="4">
        <f t="shared" si="37"/>
        <v>9394.2446736378133</v>
      </c>
      <c r="M184" s="4">
        <f t="shared" si="38"/>
        <v>18788.489347275627</v>
      </c>
      <c r="N184" s="4">
        <f t="shared" si="39"/>
        <v>125147.10561734291</v>
      </c>
      <c r="O184" s="4">
        <f t="shared" si="40"/>
        <v>68847.331594212796</v>
      </c>
      <c r="P184" s="4">
        <f t="shared" si="41"/>
        <v>18788.489347275627</v>
      </c>
      <c r="Q184" s="4">
        <f t="shared" si="42"/>
        <v>15175.318318953392</v>
      </c>
      <c r="R184" s="4">
        <f t="shared" si="43"/>
        <v>25292.197198255653</v>
      </c>
      <c r="S184" s="55">
        <f t="shared" si="44"/>
        <v>375507.0108707255</v>
      </c>
      <c r="T184" s="4">
        <f t="shared" si="45"/>
        <v>656940.1869676793</v>
      </c>
      <c r="U184" s="4">
        <f t="shared" si="36"/>
        <v>656940.1869676793</v>
      </c>
      <c r="V184" s="27"/>
      <c r="W184" s="23"/>
      <c r="X184" s="23"/>
      <c r="Y184" s="24"/>
      <c r="AB184" s="23"/>
      <c r="AC184" s="23"/>
    </row>
    <row r="185" spans="1:29" customFormat="1" x14ac:dyDescent="0.25">
      <c r="A185" s="13">
        <v>34</v>
      </c>
      <c r="B185" s="1">
        <v>3449</v>
      </c>
      <c r="C185" s="6" t="s">
        <v>192</v>
      </c>
      <c r="D185" s="6">
        <v>27.432717927027401</v>
      </c>
      <c r="E185" s="5">
        <v>6.12208916768079</v>
      </c>
      <c r="F185" s="6">
        <v>1085.63423272868</v>
      </c>
      <c r="G185" s="5">
        <f t="shared" si="34"/>
        <v>33.554807094708188</v>
      </c>
      <c r="H185" s="5">
        <f t="shared" si="32"/>
        <v>108.56342327286801</v>
      </c>
      <c r="I185" s="6">
        <f t="shared" si="33"/>
        <v>335.5480709470819</v>
      </c>
      <c r="J185" s="1" t="str">
        <f>IF(G185&gt;=H185,"JA","NEI")</f>
        <v>NEI</v>
      </c>
      <c r="K185" s="1">
        <f t="shared" si="35"/>
        <v>1200</v>
      </c>
      <c r="L185" s="4">
        <f t="shared" si="37"/>
        <v>5758.0048974519259</v>
      </c>
      <c r="M185" s="4">
        <f t="shared" si="38"/>
        <v>11516.009794903852</v>
      </c>
      <c r="N185" s="4">
        <f t="shared" si="39"/>
        <v>76706.289018502925</v>
      </c>
      <c r="O185" s="4">
        <f t="shared" si="40"/>
        <v>42198.525402305022</v>
      </c>
      <c r="P185" s="4">
        <f t="shared" si="41"/>
        <v>11516.009794903852</v>
      </c>
      <c r="Q185" s="4">
        <f t="shared" si="42"/>
        <v>9301.3925266531096</v>
      </c>
      <c r="R185" s="4">
        <f t="shared" si="43"/>
        <v>15502.320877755184</v>
      </c>
      <c r="S185" s="55">
        <f t="shared" si="44"/>
        <v>230159.13282402244</v>
      </c>
      <c r="T185" s="4">
        <f t="shared" si="45"/>
        <v>402657.6851364983</v>
      </c>
      <c r="U185" s="4">
        <f t="shared" si="36"/>
        <v>402657.6851364983</v>
      </c>
      <c r="V185" s="27"/>
      <c r="W185" s="23"/>
      <c r="X185" s="23"/>
      <c r="Y185" s="24"/>
      <c r="AB185" s="23"/>
      <c r="AC185" s="23"/>
    </row>
    <row r="186" spans="1:29" customFormat="1" x14ac:dyDescent="0.25">
      <c r="A186" s="13">
        <v>34</v>
      </c>
      <c r="B186" s="1">
        <v>3450</v>
      </c>
      <c r="C186" s="6" t="s">
        <v>0</v>
      </c>
      <c r="D186" s="6">
        <v>19.574382210582499</v>
      </c>
      <c r="E186" s="5">
        <v>3.0880814246102299</v>
      </c>
      <c r="F186" s="6">
        <v>452.76165435974099</v>
      </c>
      <c r="G186" s="5">
        <f t="shared" si="34"/>
        <v>22.662463635192729</v>
      </c>
      <c r="H186" s="5">
        <f t="shared" si="32"/>
        <v>45.2761654359741</v>
      </c>
      <c r="I186" s="6">
        <f t="shared" si="33"/>
        <v>226.62463635192728</v>
      </c>
      <c r="J186" s="1" t="str">
        <f>IF(G186&gt;=H186,"JA","NEI")</f>
        <v>NEI</v>
      </c>
      <c r="K186" s="1">
        <f t="shared" si="35"/>
        <v>1200</v>
      </c>
      <c r="L186" s="4">
        <f t="shared" si="37"/>
        <v>3888.8787597990722</v>
      </c>
      <c r="M186" s="4">
        <f t="shared" si="38"/>
        <v>7777.7575195981444</v>
      </c>
      <c r="N186" s="4">
        <f t="shared" si="39"/>
        <v>51806.391870050575</v>
      </c>
      <c r="O186" s="4">
        <f t="shared" si="40"/>
        <v>28500.314267618374</v>
      </c>
      <c r="P186" s="4">
        <f t="shared" si="41"/>
        <v>7777.7575195981444</v>
      </c>
      <c r="Q186" s="4">
        <f t="shared" si="42"/>
        <v>6282.0349196754241</v>
      </c>
      <c r="R186" s="4">
        <f t="shared" si="43"/>
        <v>10470.058199459041</v>
      </c>
      <c r="S186" s="55">
        <f t="shared" si="44"/>
        <v>155446.37056651397</v>
      </c>
      <c r="T186" s="4">
        <f t="shared" si="45"/>
        <v>271949.56362231274</v>
      </c>
      <c r="U186" s="4">
        <f t="shared" si="36"/>
        <v>271949.56362231274</v>
      </c>
      <c r="V186" s="27"/>
      <c r="W186" s="23"/>
      <c r="X186" s="23"/>
      <c r="Y186" s="24"/>
      <c r="AB186" s="23"/>
      <c r="AC186" s="23"/>
    </row>
    <row r="187" spans="1:29" customFormat="1" x14ac:dyDescent="0.25">
      <c r="A187" s="13">
        <v>34</v>
      </c>
      <c r="B187" s="1">
        <v>3451</v>
      </c>
      <c r="C187" s="6" t="s">
        <v>193</v>
      </c>
      <c r="D187" s="6">
        <v>41.004953502514901</v>
      </c>
      <c r="E187" s="5">
        <v>9.1441284035864108</v>
      </c>
      <c r="F187" s="6">
        <v>907.88322480740203</v>
      </c>
      <c r="G187" s="5">
        <f t="shared" si="34"/>
        <v>50.149081906101316</v>
      </c>
      <c r="H187" s="5">
        <f t="shared" si="32"/>
        <v>90.788322480740206</v>
      </c>
      <c r="I187" s="6">
        <f t="shared" si="33"/>
        <v>501.49081906101316</v>
      </c>
      <c r="J187" s="1" t="str">
        <f>IF(G187&gt;=H187,"JA","NEI")</f>
        <v>NEI</v>
      </c>
      <c r="K187" s="1">
        <f t="shared" si="35"/>
        <v>1200</v>
      </c>
      <c r="L187" s="4">
        <f t="shared" si="37"/>
        <v>8605.5824550869856</v>
      </c>
      <c r="M187" s="4">
        <f t="shared" si="38"/>
        <v>17211.164910173971</v>
      </c>
      <c r="N187" s="4">
        <f t="shared" si="39"/>
        <v>114640.80123734761</v>
      </c>
      <c r="O187" s="4">
        <f t="shared" si="40"/>
        <v>63067.485405113017</v>
      </c>
      <c r="P187" s="4">
        <f t="shared" si="41"/>
        <v>17211.164910173971</v>
      </c>
      <c r="Q187" s="4">
        <f t="shared" si="42"/>
        <v>13901.325504371285</v>
      </c>
      <c r="R187" s="4">
        <f t="shared" si="43"/>
        <v>23168.87584061881</v>
      </c>
      <c r="S187" s="55">
        <f t="shared" si="44"/>
        <v>343982.58261033014</v>
      </c>
      <c r="T187" s="4">
        <f t="shared" si="45"/>
        <v>601788.98287321581</v>
      </c>
      <c r="U187" s="4">
        <f t="shared" si="36"/>
        <v>601788.98287321581</v>
      </c>
      <c r="V187" s="27"/>
      <c r="W187" s="23"/>
      <c r="X187" s="23"/>
      <c r="Y187" s="24"/>
      <c r="AB187" s="23"/>
      <c r="AC187" s="23"/>
    </row>
    <row r="188" spans="1:29" customFormat="1" x14ac:dyDescent="0.25">
      <c r="A188" s="13">
        <v>34</v>
      </c>
      <c r="B188" s="1">
        <v>3452</v>
      </c>
      <c r="C188" s="6" t="s">
        <v>194</v>
      </c>
      <c r="D188" s="6">
        <v>31.2153985684551</v>
      </c>
      <c r="E188" s="5">
        <v>5.1948360053076499</v>
      </c>
      <c r="F188" s="6">
        <v>457.95611745684499</v>
      </c>
      <c r="G188" s="5">
        <f t="shared" si="34"/>
        <v>36.41023457376275</v>
      </c>
      <c r="H188" s="5">
        <f t="shared" si="32"/>
        <v>45.795611745684504</v>
      </c>
      <c r="I188" s="6">
        <f t="shared" si="33"/>
        <v>364.1023457376275</v>
      </c>
      <c r="J188" s="1" t="str">
        <f>IF(G188&gt;=H188,"JA","NEI")</f>
        <v>NEI</v>
      </c>
      <c r="K188" s="1">
        <f t="shared" si="35"/>
        <v>1200</v>
      </c>
      <c r="L188" s="4">
        <f t="shared" si="37"/>
        <v>6247.996252857688</v>
      </c>
      <c r="M188" s="4">
        <f t="shared" si="38"/>
        <v>12495.992505715376</v>
      </c>
      <c r="N188" s="4">
        <f t="shared" si="39"/>
        <v>83233.796235621659</v>
      </c>
      <c r="O188" s="4">
        <f t="shared" si="40"/>
        <v>45789.510999964041</v>
      </c>
      <c r="P188" s="4">
        <f t="shared" si="41"/>
        <v>12495.992505715376</v>
      </c>
      <c r="Q188" s="4">
        <f t="shared" si="42"/>
        <v>10092.917023847034</v>
      </c>
      <c r="R188" s="4">
        <f t="shared" si="43"/>
        <v>16821.528373078392</v>
      </c>
      <c r="S188" s="55">
        <f t="shared" si="44"/>
        <v>249745.08098835347</v>
      </c>
      <c r="T188" s="4">
        <f t="shared" si="45"/>
        <v>436922.81488515303</v>
      </c>
      <c r="U188" s="4">
        <f t="shared" si="36"/>
        <v>436922.81488515303</v>
      </c>
      <c r="V188" s="27"/>
      <c r="W188" s="23"/>
      <c r="X188" s="23"/>
      <c r="Y188" s="24"/>
      <c r="AB188" s="23"/>
      <c r="AC188" s="23"/>
    </row>
    <row r="189" spans="1:29" customFormat="1" x14ac:dyDescent="0.25">
      <c r="A189" s="13">
        <v>34</v>
      </c>
      <c r="B189" s="1">
        <v>3453</v>
      </c>
      <c r="C189" s="6" t="s">
        <v>195</v>
      </c>
      <c r="D189" s="6">
        <v>30.0515929426304</v>
      </c>
      <c r="E189" s="5">
        <v>6.4060364758596</v>
      </c>
      <c r="F189" s="6">
        <v>669.86062281715499</v>
      </c>
      <c r="G189" s="5">
        <f t="shared" si="34"/>
        <v>36.457629418490001</v>
      </c>
      <c r="H189" s="5">
        <f t="shared" si="32"/>
        <v>66.986062281715505</v>
      </c>
      <c r="I189" s="6">
        <f t="shared" si="33"/>
        <v>364.57629418490001</v>
      </c>
      <c r="J189" s="1" t="str">
        <f>IF(G189&gt;=H189,"JA","NEI")</f>
        <v>NEI</v>
      </c>
      <c r="K189" s="1">
        <f t="shared" si="35"/>
        <v>1200</v>
      </c>
      <c r="L189" s="4">
        <f t="shared" si="37"/>
        <v>6256.1292082128839</v>
      </c>
      <c r="M189" s="4">
        <f t="shared" si="38"/>
        <v>12512.258416425768</v>
      </c>
      <c r="N189" s="4">
        <f t="shared" si="39"/>
        <v>83342.140850668133</v>
      </c>
      <c r="O189" s="4">
        <f t="shared" si="40"/>
        <v>45849.114756693023</v>
      </c>
      <c r="P189" s="4">
        <f t="shared" si="41"/>
        <v>12512.258416425768</v>
      </c>
      <c r="Q189" s="4">
        <f t="shared" si="42"/>
        <v>10106.054874805428</v>
      </c>
      <c r="R189" s="4">
        <f t="shared" si="43"/>
        <v>16843.424791342379</v>
      </c>
      <c r="S189" s="55">
        <f t="shared" si="44"/>
        <v>250070.17170730661</v>
      </c>
      <c r="T189" s="4">
        <f t="shared" si="45"/>
        <v>437491.55302187998</v>
      </c>
      <c r="U189" s="4">
        <f t="shared" si="36"/>
        <v>437491.55302187998</v>
      </c>
      <c r="V189" s="27"/>
      <c r="W189" s="23"/>
      <c r="X189" s="23"/>
      <c r="Y189" s="24"/>
      <c r="AB189" s="23"/>
      <c r="AC189" s="23"/>
    </row>
    <row r="190" spans="1:29" customFormat="1" ht="15.75" thickBot="1" x14ac:dyDescent="0.3">
      <c r="A190" s="18">
        <v>34</v>
      </c>
      <c r="B190" s="3">
        <v>3454</v>
      </c>
      <c r="C190" s="11" t="s">
        <v>196</v>
      </c>
      <c r="D190" s="11">
        <v>19.688908257923398</v>
      </c>
      <c r="E190" s="10">
        <v>2.7759924400565299</v>
      </c>
      <c r="F190" s="11">
        <v>990.00134014332605</v>
      </c>
      <c r="G190" s="10">
        <f t="shared" si="34"/>
        <v>22.464900697979928</v>
      </c>
      <c r="H190" s="10">
        <f t="shared" ref="H190:H253" si="46">F190*0.1</f>
        <v>99.000134014332616</v>
      </c>
      <c r="I190" s="11">
        <f t="shared" ref="I190:I253" si="47">IF(G190&gt;=H190,F190,G190*10)</f>
        <v>224.64900697979928</v>
      </c>
      <c r="J190" s="3" t="str">
        <f>IF(G190&gt;=H190,"JA","NEI")</f>
        <v>NEI</v>
      </c>
      <c r="K190" s="3">
        <f t="shared" si="35"/>
        <v>1200</v>
      </c>
      <c r="L190" s="19">
        <f t="shared" si="37"/>
        <v>3854.9769597733562</v>
      </c>
      <c r="M190" s="19">
        <f t="shared" si="38"/>
        <v>7709.9539195467123</v>
      </c>
      <c r="N190" s="19">
        <f t="shared" si="39"/>
        <v>51354.762995582125</v>
      </c>
      <c r="O190" s="19">
        <f t="shared" si="40"/>
        <v>28251.859117779561</v>
      </c>
      <c r="P190" s="19">
        <f t="shared" si="41"/>
        <v>7709.9539195467123</v>
      </c>
      <c r="Q190" s="19">
        <f t="shared" si="42"/>
        <v>6227.2704734800363</v>
      </c>
      <c r="R190" s="19">
        <f t="shared" si="43"/>
        <v>10378.784122466728</v>
      </c>
      <c r="S190" s="53">
        <f t="shared" si="44"/>
        <v>154091.24686758395</v>
      </c>
      <c r="T190" s="19">
        <f t="shared" si="45"/>
        <v>269578.80837575917</v>
      </c>
      <c r="U190" s="19">
        <f t="shared" si="36"/>
        <v>269578.80837575917</v>
      </c>
      <c r="V190" s="27"/>
      <c r="W190" s="23"/>
      <c r="X190" s="23"/>
      <c r="Y190" s="24"/>
      <c r="AB190" s="23"/>
      <c r="AC190" s="23"/>
    </row>
    <row r="191" spans="1:29" customFormat="1" x14ac:dyDescent="0.25">
      <c r="A191" s="17">
        <v>39</v>
      </c>
      <c r="B191" s="2">
        <v>3901</v>
      </c>
      <c r="C191" s="8" t="s">
        <v>11</v>
      </c>
      <c r="D191" s="8">
        <v>20.468894128427301</v>
      </c>
      <c r="E191" s="7">
        <v>10.8702578597953</v>
      </c>
      <c r="F191" s="8">
        <v>71.039027395754289</v>
      </c>
      <c r="G191" s="7">
        <f t="shared" ref="G191:G254" si="48">(D191+E191)</f>
        <v>31.339151988222604</v>
      </c>
      <c r="H191" s="7">
        <f t="shared" si="46"/>
        <v>7.1039027395754291</v>
      </c>
      <c r="I191" s="8">
        <f t="shared" si="47"/>
        <v>71.039027395754289</v>
      </c>
      <c r="J191" s="2" t="str">
        <f>IF(G191&gt;=H191,"JA","NEI")</f>
        <v>JA</v>
      </c>
      <c r="K191" s="2">
        <f t="shared" si="35"/>
        <v>1490</v>
      </c>
      <c r="L191" s="9">
        <f t="shared" si="37"/>
        <v>1513.6285567213365</v>
      </c>
      <c r="M191" s="9">
        <f t="shared" si="38"/>
        <v>3027.257113442673</v>
      </c>
      <c r="N191" s="9">
        <f t="shared" si="39"/>
        <v>20164.072731147877</v>
      </c>
      <c r="O191" s="9">
        <f t="shared" si="40"/>
        <v>11092.886205901823</v>
      </c>
      <c r="P191" s="9">
        <f t="shared" si="41"/>
        <v>3027.257113442673</v>
      </c>
      <c r="Q191" s="9">
        <f t="shared" si="42"/>
        <v>2445.0922839344666</v>
      </c>
      <c r="R191" s="9">
        <f t="shared" si="43"/>
        <v>4075.1538065574446</v>
      </c>
      <c r="S191" s="54">
        <f t="shared" si="44"/>
        <v>60502.803008525596</v>
      </c>
      <c r="T191" s="9">
        <f t="shared" si="45"/>
        <v>105848.15081967389</v>
      </c>
      <c r="U191" s="9">
        <f t="shared" si="36"/>
        <v>105848.15081967389</v>
      </c>
      <c r="V191" s="27"/>
      <c r="W191" s="23"/>
      <c r="X191" s="23"/>
      <c r="Y191" s="24"/>
      <c r="AB191" s="23"/>
      <c r="AC191" s="23"/>
    </row>
    <row r="192" spans="1:29" customFormat="1" x14ac:dyDescent="0.25">
      <c r="A192" s="13">
        <v>39</v>
      </c>
      <c r="B192" s="1">
        <v>3903</v>
      </c>
      <c r="C192" s="6" t="s">
        <v>197</v>
      </c>
      <c r="D192" s="6">
        <v>67.2643124719892</v>
      </c>
      <c r="E192" s="5">
        <v>17.742304557412901</v>
      </c>
      <c r="F192" s="6">
        <v>432.78778197843303</v>
      </c>
      <c r="G192" s="5">
        <f t="shared" si="48"/>
        <v>85.006617029402094</v>
      </c>
      <c r="H192" s="5">
        <f t="shared" si="46"/>
        <v>43.278778197843309</v>
      </c>
      <c r="I192" s="6">
        <f t="shared" si="47"/>
        <v>432.78778197843303</v>
      </c>
      <c r="J192" s="1" t="str">
        <f>IF(G192&gt;=H192,"JA","NEI")</f>
        <v>JA</v>
      </c>
      <c r="K192" s="1">
        <f t="shared" si="35"/>
        <v>1200</v>
      </c>
      <c r="L192" s="4">
        <f t="shared" si="37"/>
        <v>7426.6383387499109</v>
      </c>
      <c r="M192" s="4">
        <f t="shared" si="38"/>
        <v>14853.276677499822</v>
      </c>
      <c r="N192" s="4">
        <f t="shared" si="39"/>
        <v>98935.28696026979</v>
      </c>
      <c r="O192" s="4">
        <f t="shared" si="40"/>
        <v>54427.391461607745</v>
      </c>
      <c r="P192" s="4">
        <f t="shared" si="41"/>
        <v>14853.276677499822</v>
      </c>
      <c r="Q192" s="4">
        <f t="shared" si="42"/>
        <v>11996.877316442164</v>
      </c>
      <c r="R192" s="4">
        <f t="shared" si="43"/>
        <v>19994.795527403607</v>
      </c>
      <c r="S192" s="55">
        <f t="shared" si="44"/>
        <v>296857.7954146468</v>
      </c>
      <c r="T192" s="4">
        <f t="shared" si="45"/>
        <v>519345.33837411966</v>
      </c>
      <c r="U192" s="4">
        <f t="shared" si="36"/>
        <v>519345.33837411966</v>
      </c>
      <c r="V192" s="27"/>
      <c r="W192" s="23"/>
      <c r="X192" s="23"/>
      <c r="Y192" s="24"/>
      <c r="AB192" s="23"/>
      <c r="AC192" s="23"/>
    </row>
    <row r="193" spans="1:29" customFormat="1" x14ac:dyDescent="0.25">
      <c r="A193" s="13">
        <v>39</v>
      </c>
      <c r="B193" s="1">
        <v>3905</v>
      </c>
      <c r="C193" s="6" t="s">
        <v>198</v>
      </c>
      <c r="D193" s="6">
        <v>119.325000663073</v>
      </c>
      <c r="E193" s="5">
        <v>28.457041437714498</v>
      </c>
      <c r="F193" s="6">
        <v>329.54369283263895</v>
      </c>
      <c r="G193" s="5">
        <f t="shared" si="48"/>
        <v>147.78204210078749</v>
      </c>
      <c r="H193" s="5">
        <f t="shared" si="46"/>
        <v>32.954369283263894</v>
      </c>
      <c r="I193" s="6">
        <f t="shared" si="47"/>
        <v>329.54369283263895</v>
      </c>
      <c r="J193" s="1" t="str">
        <f>IF(G193&gt;=H193,"JA","NEI")</f>
        <v>JA</v>
      </c>
      <c r="K193" s="1">
        <f t="shared" si="35"/>
        <v>1200</v>
      </c>
      <c r="L193" s="4">
        <f t="shared" si="37"/>
        <v>5654.9697690080848</v>
      </c>
      <c r="M193" s="4">
        <f t="shared" si="38"/>
        <v>11309.93953801617</v>
      </c>
      <c r="N193" s="4">
        <f t="shared" si="39"/>
        <v>75333.688181541263</v>
      </c>
      <c r="O193" s="4">
        <f t="shared" si="40"/>
        <v>41443.414810632676</v>
      </c>
      <c r="P193" s="4">
        <f t="shared" si="41"/>
        <v>11309.93953801617</v>
      </c>
      <c r="Q193" s="4">
        <f t="shared" si="42"/>
        <v>9134.9511653207519</v>
      </c>
      <c r="R193" s="4">
        <f t="shared" si="43"/>
        <v>15224.91860886792</v>
      </c>
      <c r="S193" s="55">
        <f t="shared" si="44"/>
        <v>226040.60978776371</v>
      </c>
      <c r="T193" s="4">
        <f t="shared" si="45"/>
        <v>395452.43139916676</v>
      </c>
      <c r="U193" s="4">
        <f t="shared" si="36"/>
        <v>395452.43139916676</v>
      </c>
      <c r="V193" s="27"/>
      <c r="W193" s="23"/>
      <c r="X193" s="23"/>
      <c r="Y193" s="24"/>
      <c r="AB193" s="23"/>
      <c r="AC193" s="23"/>
    </row>
    <row r="194" spans="1:29" customFormat="1" x14ac:dyDescent="0.25">
      <c r="A194" s="13">
        <v>39</v>
      </c>
      <c r="B194" s="1">
        <v>3907</v>
      </c>
      <c r="C194" s="6" t="s">
        <v>199</v>
      </c>
      <c r="D194" s="6">
        <v>102.96242581879001</v>
      </c>
      <c r="E194" s="5">
        <v>33.517920262170598</v>
      </c>
      <c r="F194" s="6">
        <v>422.45753081710899</v>
      </c>
      <c r="G194" s="5">
        <f t="shared" si="48"/>
        <v>136.4803460809606</v>
      </c>
      <c r="H194" s="5">
        <f t="shared" si="46"/>
        <v>42.245753081710902</v>
      </c>
      <c r="I194" s="6">
        <f t="shared" si="47"/>
        <v>422.45753081710899</v>
      </c>
      <c r="J194" s="1" t="str">
        <f>IF(G194&gt;=H194,"JA","NEI")</f>
        <v>JA</v>
      </c>
      <c r="K194" s="1">
        <f t="shared" ref="K194:K257" si="49">IF(I194&gt;200,1200,1490)</f>
        <v>1200</v>
      </c>
      <c r="L194" s="4">
        <f t="shared" si="37"/>
        <v>7249.3712288215902</v>
      </c>
      <c r="M194" s="4">
        <f t="shared" si="38"/>
        <v>14498.74245764318</v>
      </c>
      <c r="N194" s="4">
        <f t="shared" si="39"/>
        <v>96573.791544791107</v>
      </c>
      <c r="O194" s="4">
        <f t="shared" si="40"/>
        <v>53128.259075559625</v>
      </c>
      <c r="P194" s="4">
        <f t="shared" si="41"/>
        <v>14498.74245764318</v>
      </c>
      <c r="Q194" s="4">
        <f t="shared" si="42"/>
        <v>11710.52275425026</v>
      </c>
      <c r="R194" s="4">
        <f t="shared" si="43"/>
        <v>19517.537923750435</v>
      </c>
      <c r="S194" s="55">
        <f t="shared" si="44"/>
        <v>289772.0695380714</v>
      </c>
      <c r="T194" s="4">
        <f t="shared" si="45"/>
        <v>506949.03698053077</v>
      </c>
      <c r="U194" s="4">
        <f t="shared" si="36"/>
        <v>506949.03698053077</v>
      </c>
      <c r="V194" s="27"/>
      <c r="W194" s="23"/>
      <c r="X194" s="23"/>
      <c r="Y194" s="24"/>
      <c r="AB194" s="23"/>
      <c r="AC194" s="23"/>
    </row>
    <row r="195" spans="1:29" customFormat="1" x14ac:dyDescent="0.25">
      <c r="A195" s="13">
        <v>39</v>
      </c>
      <c r="B195" s="1">
        <v>3909</v>
      </c>
      <c r="C195" s="6" t="s">
        <v>200</v>
      </c>
      <c r="D195" s="6">
        <v>100.041507804619</v>
      </c>
      <c r="E195" s="5">
        <v>31.816183744103</v>
      </c>
      <c r="F195" s="6">
        <v>813.70195482537792</v>
      </c>
      <c r="G195" s="5">
        <f t="shared" si="48"/>
        <v>131.85769154872202</v>
      </c>
      <c r="H195" s="5">
        <f t="shared" si="46"/>
        <v>81.370195482537795</v>
      </c>
      <c r="I195" s="6">
        <f t="shared" si="47"/>
        <v>813.70195482537792</v>
      </c>
      <c r="J195" s="1" t="str">
        <f>IF(G195&gt;=H195,"JA","NEI")</f>
        <v>JA</v>
      </c>
      <c r="K195" s="1">
        <f t="shared" si="49"/>
        <v>1200</v>
      </c>
      <c r="L195" s="4">
        <f t="shared" si="37"/>
        <v>13963.125544803484</v>
      </c>
      <c r="M195" s="4">
        <f t="shared" si="38"/>
        <v>27926.251089606969</v>
      </c>
      <c r="N195" s="4">
        <f t="shared" si="39"/>
        <v>186012.26687308139</v>
      </c>
      <c r="O195" s="4">
        <f t="shared" si="40"/>
        <v>102331.15783883953</v>
      </c>
      <c r="P195" s="4">
        <f t="shared" si="41"/>
        <v>27926.251089606969</v>
      </c>
      <c r="Q195" s="4">
        <f t="shared" si="42"/>
        <v>22555.818187759476</v>
      </c>
      <c r="R195" s="4">
        <f t="shared" si="43"/>
        <v>37593.03031293246</v>
      </c>
      <c r="S195" s="55">
        <f t="shared" si="44"/>
        <v>558134.44485382317</v>
      </c>
      <c r="T195" s="4">
        <f t="shared" si="45"/>
        <v>976442.34579045349</v>
      </c>
      <c r="U195" s="4">
        <f t="shared" ref="U195:U258" si="50">IF(K195=1200,IF(K195*I195&gt;1354000,1354000,K195*I195),IF(K195*I195&gt;240000,240000,K195*I195))</f>
        <v>976442.34579045349</v>
      </c>
      <c r="V195" s="27"/>
      <c r="W195" s="23"/>
      <c r="X195" s="23"/>
      <c r="Y195" s="24"/>
      <c r="AB195" s="23"/>
      <c r="AC195" s="23"/>
    </row>
    <row r="196" spans="1:29" customFormat="1" ht="15.75" thickBot="1" x14ac:dyDescent="0.3">
      <c r="A196" s="18">
        <v>39</v>
      </c>
      <c r="B196" s="3">
        <v>3911</v>
      </c>
      <c r="C196" s="11" t="s">
        <v>12</v>
      </c>
      <c r="D196" s="11">
        <v>13.192975967732901</v>
      </c>
      <c r="E196" s="10">
        <v>16.537639248545798</v>
      </c>
      <c r="F196" s="11">
        <v>99.915511618994799</v>
      </c>
      <c r="G196" s="10">
        <f t="shared" si="48"/>
        <v>29.7306152162787</v>
      </c>
      <c r="H196" s="10">
        <f t="shared" si="46"/>
        <v>9.9915511618994799</v>
      </c>
      <c r="I196" s="11">
        <f t="shared" si="47"/>
        <v>99.915511618994799</v>
      </c>
      <c r="J196" s="3" t="str">
        <f>IF(G196&gt;=H196,"JA","NEI")</f>
        <v>JA</v>
      </c>
      <c r="K196" s="3">
        <f t="shared" si="49"/>
        <v>1490</v>
      </c>
      <c r="L196" s="19">
        <f t="shared" ref="L196:L259" si="51">U196*0.0143</f>
        <v>2128.8998060659223</v>
      </c>
      <c r="M196" s="19">
        <f t="shared" ref="M196:M259" si="52">U196*0.0286</f>
        <v>4257.7996121318447</v>
      </c>
      <c r="N196" s="19">
        <f t="shared" ref="N196:N259" si="53">U196*0.1905</f>
        <v>28360.518395493578</v>
      </c>
      <c r="O196" s="19">
        <f t="shared" ref="O196:O259" si="54">U196*0.1048</f>
        <v>15602.006970329277</v>
      </c>
      <c r="P196" s="19">
        <f t="shared" ref="P196:P259" si="55">U196*0.0286</f>
        <v>4257.7996121318447</v>
      </c>
      <c r="Q196" s="19">
        <f t="shared" ref="Q196:Q259" si="56">U196*0.0231</f>
        <v>3438.991994414182</v>
      </c>
      <c r="R196" s="19">
        <f t="shared" ref="R196:R259" si="57">U196*0.0385</f>
        <v>5731.6533240236367</v>
      </c>
      <c r="S196" s="53">
        <f t="shared" ref="S196:S259" si="58">U196*0.5716</f>
        <v>85096.442597711968</v>
      </c>
      <c r="T196" s="19">
        <f t="shared" ref="T196:T259" si="59">K196*I196</f>
        <v>148874.11231230226</v>
      </c>
      <c r="U196" s="19">
        <f t="shared" si="50"/>
        <v>148874.11231230226</v>
      </c>
      <c r="V196" s="27"/>
      <c r="W196" s="23"/>
      <c r="X196" s="23"/>
      <c r="Y196" s="24"/>
      <c r="AB196" s="23"/>
      <c r="AC196" s="23"/>
    </row>
    <row r="197" spans="1:29" customFormat="1" x14ac:dyDescent="0.25">
      <c r="A197" s="17">
        <v>40</v>
      </c>
      <c r="B197" s="2">
        <v>4001</v>
      </c>
      <c r="C197" s="8" t="s">
        <v>201</v>
      </c>
      <c r="D197" s="8">
        <v>8.19779551065389</v>
      </c>
      <c r="E197" s="7">
        <v>18.435824556603801</v>
      </c>
      <c r="F197" s="8">
        <v>164.037552004812</v>
      </c>
      <c r="G197" s="7">
        <f t="shared" si="48"/>
        <v>26.633620067257691</v>
      </c>
      <c r="H197" s="7">
        <f t="shared" si="46"/>
        <v>16.4037552004812</v>
      </c>
      <c r="I197" s="8">
        <f t="shared" si="47"/>
        <v>164.037552004812</v>
      </c>
      <c r="J197" s="2" t="str">
        <f>IF(G197&gt;=H197,"JA","NEI")</f>
        <v>JA</v>
      </c>
      <c r="K197" s="2">
        <f t="shared" si="49"/>
        <v>1490</v>
      </c>
      <c r="L197" s="9">
        <f t="shared" si="51"/>
        <v>3432</v>
      </c>
      <c r="M197" s="9">
        <f t="shared" si="52"/>
        <v>6864</v>
      </c>
      <c r="N197" s="9">
        <f t="shared" si="53"/>
        <v>45720</v>
      </c>
      <c r="O197" s="9">
        <f t="shared" si="54"/>
        <v>25152</v>
      </c>
      <c r="P197" s="9">
        <f t="shared" si="55"/>
        <v>6864</v>
      </c>
      <c r="Q197" s="9">
        <f t="shared" si="56"/>
        <v>5544</v>
      </c>
      <c r="R197" s="9">
        <f t="shared" si="57"/>
        <v>9240</v>
      </c>
      <c r="S197" s="54">
        <f t="shared" si="58"/>
        <v>137184</v>
      </c>
      <c r="T197" s="9">
        <f t="shared" si="59"/>
        <v>244415.95248716988</v>
      </c>
      <c r="U197" s="9">
        <f t="shared" si="50"/>
        <v>240000</v>
      </c>
      <c r="V197" s="27"/>
      <c r="W197" s="23"/>
      <c r="X197" s="23"/>
      <c r="Y197" s="24"/>
      <c r="AB197" s="23"/>
      <c r="AC197" s="23"/>
    </row>
    <row r="198" spans="1:29" customFormat="1" x14ac:dyDescent="0.25">
      <c r="A198" s="13">
        <v>40</v>
      </c>
      <c r="B198" s="1">
        <v>4003</v>
      </c>
      <c r="C198" s="6" t="s">
        <v>202</v>
      </c>
      <c r="D198" s="6">
        <v>46.011513316771499</v>
      </c>
      <c r="E198" s="5">
        <v>26.4257498936167</v>
      </c>
      <c r="F198" s="6">
        <v>779.33459003772202</v>
      </c>
      <c r="G198" s="5">
        <f t="shared" si="48"/>
        <v>72.437263210388195</v>
      </c>
      <c r="H198" s="5">
        <f t="shared" si="46"/>
        <v>77.933459003772214</v>
      </c>
      <c r="I198" s="6">
        <f t="shared" si="47"/>
        <v>724.37263210388198</v>
      </c>
      <c r="J198" s="1" t="str">
        <f>IF(G198&gt;=H198,"JA","NEI")</f>
        <v>NEI</v>
      </c>
      <c r="K198" s="1">
        <f t="shared" si="49"/>
        <v>1200</v>
      </c>
      <c r="L198" s="4">
        <f t="shared" si="51"/>
        <v>12430.234366902616</v>
      </c>
      <c r="M198" s="4">
        <f t="shared" si="52"/>
        <v>24860.468733805232</v>
      </c>
      <c r="N198" s="4">
        <f t="shared" si="53"/>
        <v>165591.58369894742</v>
      </c>
      <c r="O198" s="4">
        <f t="shared" si="54"/>
        <v>91097.102213384205</v>
      </c>
      <c r="P198" s="4">
        <f t="shared" si="55"/>
        <v>24860.468733805232</v>
      </c>
      <c r="Q198" s="4">
        <f t="shared" si="56"/>
        <v>20079.609361919607</v>
      </c>
      <c r="R198" s="4">
        <f t="shared" si="57"/>
        <v>33466.015603199347</v>
      </c>
      <c r="S198" s="55">
        <f t="shared" si="58"/>
        <v>496861.67581269477</v>
      </c>
      <c r="T198" s="4">
        <f t="shared" si="59"/>
        <v>869247.15852465841</v>
      </c>
      <c r="U198" s="4">
        <f t="shared" si="50"/>
        <v>869247.15852465841</v>
      </c>
      <c r="V198" s="27"/>
      <c r="W198" s="23"/>
      <c r="X198" s="23"/>
      <c r="Y198" s="24"/>
      <c r="AB198" s="23"/>
      <c r="AC198" s="23"/>
    </row>
    <row r="199" spans="1:29" customFormat="1" x14ac:dyDescent="0.25">
      <c r="A199" s="13">
        <v>40</v>
      </c>
      <c r="B199" s="1">
        <v>4005</v>
      </c>
      <c r="C199" s="6" t="s">
        <v>203</v>
      </c>
      <c r="D199" s="6">
        <v>23.2005841006726</v>
      </c>
      <c r="E199" s="5">
        <v>10.4242636608178</v>
      </c>
      <c r="F199" s="6">
        <v>985.71585924351098</v>
      </c>
      <c r="G199" s="5">
        <f t="shared" si="48"/>
        <v>33.6248477614904</v>
      </c>
      <c r="H199" s="5">
        <f t="shared" si="46"/>
        <v>98.571585924351098</v>
      </c>
      <c r="I199" s="6">
        <f t="shared" si="47"/>
        <v>336.248477614904</v>
      </c>
      <c r="J199" s="1" t="str">
        <f>IF(G199&gt;=H199,"JA","NEI")</f>
        <v>NEI</v>
      </c>
      <c r="K199" s="1">
        <f t="shared" si="49"/>
        <v>1200</v>
      </c>
      <c r="L199" s="4">
        <f t="shared" si="51"/>
        <v>5770.0238758717533</v>
      </c>
      <c r="M199" s="4">
        <f t="shared" si="52"/>
        <v>11540.047751743507</v>
      </c>
      <c r="N199" s="4">
        <f t="shared" si="53"/>
        <v>76866.401982767056</v>
      </c>
      <c r="O199" s="4">
        <f t="shared" si="54"/>
        <v>42286.608544850329</v>
      </c>
      <c r="P199" s="4">
        <f t="shared" si="55"/>
        <v>11540.047751743507</v>
      </c>
      <c r="Q199" s="4">
        <f t="shared" si="56"/>
        <v>9320.8077994851392</v>
      </c>
      <c r="R199" s="4">
        <f t="shared" si="57"/>
        <v>15534.679665808566</v>
      </c>
      <c r="S199" s="55">
        <f t="shared" si="58"/>
        <v>230639.55576561496</v>
      </c>
      <c r="T199" s="4">
        <f t="shared" si="59"/>
        <v>403498.17313788482</v>
      </c>
      <c r="U199" s="4">
        <f t="shared" si="50"/>
        <v>403498.17313788482</v>
      </c>
      <c r="V199" s="27"/>
      <c r="W199" s="23"/>
      <c r="X199" s="23"/>
      <c r="Y199" s="24"/>
      <c r="AB199" s="23"/>
      <c r="AC199" s="23"/>
    </row>
    <row r="200" spans="1:29" customFormat="1" x14ac:dyDescent="0.25">
      <c r="A200" s="13">
        <v>40</v>
      </c>
      <c r="B200" s="1">
        <v>4010</v>
      </c>
      <c r="C200" s="6" t="s">
        <v>204</v>
      </c>
      <c r="D200" s="6">
        <v>6.8247231655918501</v>
      </c>
      <c r="E200" s="5">
        <v>1.9857411117806099</v>
      </c>
      <c r="F200" s="6">
        <v>214.25899874221599</v>
      </c>
      <c r="G200" s="5">
        <f t="shared" si="48"/>
        <v>8.8104642773724606</v>
      </c>
      <c r="H200" s="5">
        <f t="shared" si="46"/>
        <v>21.425899874221599</v>
      </c>
      <c r="I200" s="6">
        <f t="shared" si="47"/>
        <v>88.104642773724606</v>
      </c>
      <c r="J200" s="1" t="str">
        <f>IF(G200&gt;=H200,"JA","NEI")</f>
        <v>NEI</v>
      </c>
      <c r="K200" s="1">
        <f t="shared" si="49"/>
        <v>1490</v>
      </c>
      <c r="L200" s="4">
        <f t="shared" si="51"/>
        <v>1877.2456235797501</v>
      </c>
      <c r="M200" s="4">
        <f t="shared" si="52"/>
        <v>3754.4912471595003</v>
      </c>
      <c r="N200" s="4">
        <f t="shared" si="53"/>
        <v>25008.062328107859</v>
      </c>
      <c r="O200" s="4">
        <f t="shared" si="54"/>
        <v>13757.716178402645</v>
      </c>
      <c r="P200" s="4">
        <f t="shared" si="55"/>
        <v>3754.4912471595003</v>
      </c>
      <c r="Q200" s="4">
        <f t="shared" si="56"/>
        <v>3032.473699628827</v>
      </c>
      <c r="R200" s="4">
        <f t="shared" si="57"/>
        <v>5054.1228327147119</v>
      </c>
      <c r="S200" s="55">
        <f t="shared" si="58"/>
        <v>75037.314576096862</v>
      </c>
      <c r="T200" s="4">
        <f t="shared" si="59"/>
        <v>131275.91773284966</v>
      </c>
      <c r="U200" s="4">
        <f t="shared" si="50"/>
        <v>131275.91773284966</v>
      </c>
      <c r="V200" s="27"/>
      <c r="W200" s="23"/>
      <c r="X200" s="23"/>
      <c r="Y200" s="24"/>
      <c r="AB200" s="23"/>
      <c r="AC200" s="23"/>
    </row>
    <row r="201" spans="1:29" customFormat="1" x14ac:dyDescent="0.25">
      <c r="A201" s="13">
        <v>40</v>
      </c>
      <c r="B201" s="1">
        <v>4012</v>
      </c>
      <c r="C201" s="6" t="s">
        <v>205</v>
      </c>
      <c r="D201" s="6">
        <v>9.0749591834729895</v>
      </c>
      <c r="E201" s="5">
        <v>10.9306378749835</v>
      </c>
      <c r="F201" s="6">
        <v>304.69555052079102</v>
      </c>
      <c r="G201" s="5">
        <f t="shared" si="48"/>
        <v>20.005597058456488</v>
      </c>
      <c r="H201" s="5">
        <f t="shared" si="46"/>
        <v>30.469555052079102</v>
      </c>
      <c r="I201" s="6">
        <f t="shared" si="47"/>
        <v>200.05597058456488</v>
      </c>
      <c r="J201" s="1" t="str">
        <f>IF(G201&gt;=H201,"JA","NEI")</f>
        <v>NEI</v>
      </c>
      <c r="K201" s="1">
        <f t="shared" si="49"/>
        <v>1200</v>
      </c>
      <c r="L201" s="4">
        <f t="shared" si="51"/>
        <v>3432.9604552311334</v>
      </c>
      <c r="M201" s="4">
        <f t="shared" si="52"/>
        <v>6865.9209104622669</v>
      </c>
      <c r="N201" s="4">
        <f t="shared" si="53"/>
        <v>45732.794875631531</v>
      </c>
      <c r="O201" s="4">
        <f t="shared" si="54"/>
        <v>25159.038860714882</v>
      </c>
      <c r="P201" s="4">
        <f t="shared" si="55"/>
        <v>6865.9209104622669</v>
      </c>
      <c r="Q201" s="4">
        <f t="shared" si="56"/>
        <v>5545.5515046041382</v>
      </c>
      <c r="R201" s="4">
        <f t="shared" si="57"/>
        <v>9242.5858410068977</v>
      </c>
      <c r="S201" s="55">
        <f t="shared" si="58"/>
        <v>137222.39134336475</v>
      </c>
      <c r="T201" s="4">
        <f t="shared" si="59"/>
        <v>240067.16470147786</v>
      </c>
      <c r="U201" s="4">
        <f t="shared" si="50"/>
        <v>240067.16470147786</v>
      </c>
      <c r="V201" s="27"/>
      <c r="W201" s="23"/>
      <c r="X201" s="23"/>
      <c r="Y201" s="24"/>
      <c r="AB201" s="23"/>
      <c r="AC201" s="23"/>
    </row>
    <row r="202" spans="1:29" customFormat="1" x14ac:dyDescent="0.25">
      <c r="A202" s="13">
        <v>40</v>
      </c>
      <c r="B202" s="1">
        <v>4014</v>
      </c>
      <c r="C202" s="6" t="s">
        <v>206</v>
      </c>
      <c r="D202" s="6">
        <v>6.6501482059447197</v>
      </c>
      <c r="E202" s="5">
        <v>8.6863955232667109</v>
      </c>
      <c r="F202" s="6">
        <v>305.859461888439</v>
      </c>
      <c r="G202" s="5">
        <f t="shared" si="48"/>
        <v>15.336543729211431</v>
      </c>
      <c r="H202" s="5">
        <f t="shared" si="46"/>
        <v>30.585946188843902</v>
      </c>
      <c r="I202" s="6">
        <f t="shared" si="47"/>
        <v>153.36543729211431</v>
      </c>
      <c r="J202" s="1" t="str">
        <f>IF(G202&gt;=H202,"JA","NEI")</f>
        <v>NEI</v>
      </c>
      <c r="K202" s="1">
        <f t="shared" si="49"/>
        <v>1490</v>
      </c>
      <c r="L202" s="4">
        <f t="shared" si="51"/>
        <v>3267.7573723830792</v>
      </c>
      <c r="M202" s="4">
        <f t="shared" si="52"/>
        <v>6535.5147447661584</v>
      </c>
      <c r="N202" s="4">
        <f t="shared" si="53"/>
        <v>43532.012548180181</v>
      </c>
      <c r="O202" s="4">
        <f t="shared" si="54"/>
        <v>23948.319764038231</v>
      </c>
      <c r="P202" s="4">
        <f t="shared" si="55"/>
        <v>6535.5147447661584</v>
      </c>
      <c r="Q202" s="4">
        <f t="shared" si="56"/>
        <v>5278.6849861572819</v>
      </c>
      <c r="R202" s="4">
        <f t="shared" si="57"/>
        <v>8797.8083102621367</v>
      </c>
      <c r="S202" s="55">
        <f t="shared" si="58"/>
        <v>130618.88909469708</v>
      </c>
      <c r="T202" s="4">
        <f t="shared" si="59"/>
        <v>228514.50156525031</v>
      </c>
      <c r="U202" s="4">
        <f t="shared" si="50"/>
        <v>228514.50156525031</v>
      </c>
      <c r="V202" s="27"/>
      <c r="W202" s="23"/>
      <c r="X202" s="23"/>
      <c r="Y202" s="24"/>
      <c r="AB202" s="23"/>
      <c r="AC202" s="23"/>
    </row>
    <row r="203" spans="1:29" customFormat="1" x14ac:dyDescent="0.25">
      <c r="A203" s="13">
        <v>40</v>
      </c>
      <c r="B203" s="1">
        <v>4016</v>
      </c>
      <c r="C203" s="6" t="s">
        <v>207</v>
      </c>
      <c r="D203" s="6">
        <v>12.897315882977701</v>
      </c>
      <c r="E203" s="5">
        <v>5.6247573605300705</v>
      </c>
      <c r="F203" s="6">
        <v>1065.02855611424</v>
      </c>
      <c r="G203" s="5">
        <f t="shared" si="48"/>
        <v>18.522073243507769</v>
      </c>
      <c r="H203" s="5">
        <f t="shared" si="46"/>
        <v>106.50285561142401</v>
      </c>
      <c r="I203" s="6">
        <f t="shared" si="47"/>
        <v>185.22073243507771</v>
      </c>
      <c r="J203" s="1" t="str">
        <f>IF(G203&gt;=H203,"JA","NEI")</f>
        <v>NEI</v>
      </c>
      <c r="K203" s="1">
        <f t="shared" si="49"/>
        <v>1490</v>
      </c>
      <c r="L203" s="4">
        <f t="shared" si="51"/>
        <v>3432</v>
      </c>
      <c r="M203" s="4">
        <f t="shared" si="52"/>
        <v>6864</v>
      </c>
      <c r="N203" s="4">
        <f t="shared" si="53"/>
        <v>45720</v>
      </c>
      <c r="O203" s="4">
        <f t="shared" si="54"/>
        <v>25152</v>
      </c>
      <c r="P203" s="4">
        <f t="shared" si="55"/>
        <v>6864</v>
      </c>
      <c r="Q203" s="4">
        <f t="shared" si="56"/>
        <v>5544</v>
      </c>
      <c r="R203" s="4">
        <f t="shared" si="57"/>
        <v>9240</v>
      </c>
      <c r="S203" s="55">
        <f t="shared" si="58"/>
        <v>137184</v>
      </c>
      <c r="T203" s="4">
        <f t="shared" si="59"/>
        <v>275978.89132826577</v>
      </c>
      <c r="U203" s="4">
        <f t="shared" si="50"/>
        <v>240000</v>
      </c>
      <c r="V203" s="27"/>
      <c r="W203" s="23"/>
      <c r="X203" s="23"/>
      <c r="Y203" s="24"/>
      <c r="AB203" s="23"/>
      <c r="AC203" s="23"/>
    </row>
    <row r="204" spans="1:29" customFormat="1" x14ac:dyDescent="0.25">
      <c r="A204" s="13">
        <v>40</v>
      </c>
      <c r="B204" s="1">
        <v>4018</v>
      </c>
      <c r="C204" s="6" t="s">
        <v>208</v>
      </c>
      <c r="D204" s="6">
        <v>29.7154236225762</v>
      </c>
      <c r="E204" s="5">
        <v>6.2208336162640308</v>
      </c>
      <c r="F204" s="6">
        <v>430.512007030017</v>
      </c>
      <c r="G204" s="5">
        <f t="shared" si="48"/>
        <v>35.936257238840227</v>
      </c>
      <c r="H204" s="5">
        <f t="shared" si="46"/>
        <v>43.051200703001705</v>
      </c>
      <c r="I204" s="6">
        <f t="shared" si="47"/>
        <v>359.36257238840227</v>
      </c>
      <c r="J204" s="1" t="str">
        <f>IF(G204&gt;=H204,"JA","NEI")</f>
        <v>NEI</v>
      </c>
      <c r="K204" s="1">
        <f t="shared" si="49"/>
        <v>1200</v>
      </c>
      <c r="L204" s="4">
        <f t="shared" si="51"/>
        <v>6166.6617421849833</v>
      </c>
      <c r="M204" s="4">
        <f t="shared" si="52"/>
        <v>12333.323484369967</v>
      </c>
      <c r="N204" s="4">
        <f t="shared" si="53"/>
        <v>82150.284047988767</v>
      </c>
      <c r="O204" s="4">
        <f t="shared" si="54"/>
        <v>45193.437103565469</v>
      </c>
      <c r="P204" s="4">
        <f t="shared" si="55"/>
        <v>12333.323484369967</v>
      </c>
      <c r="Q204" s="4">
        <f t="shared" si="56"/>
        <v>9961.5305066065102</v>
      </c>
      <c r="R204" s="4">
        <f t="shared" si="57"/>
        <v>16602.550844344187</v>
      </c>
      <c r="S204" s="55">
        <f t="shared" si="58"/>
        <v>246493.97565265288</v>
      </c>
      <c r="T204" s="4">
        <f t="shared" si="59"/>
        <v>431235.08686608274</v>
      </c>
      <c r="U204" s="4">
        <f t="shared" si="50"/>
        <v>431235.08686608274</v>
      </c>
      <c r="V204" s="27"/>
      <c r="W204" s="23"/>
      <c r="X204" s="23"/>
      <c r="Y204" s="24"/>
      <c r="AB204" s="23"/>
      <c r="AC204" s="23"/>
    </row>
    <row r="205" spans="1:29" customFormat="1" x14ac:dyDescent="0.25">
      <c r="A205" s="13">
        <v>40</v>
      </c>
      <c r="B205" s="1">
        <v>4020</v>
      </c>
      <c r="C205" s="6" t="s">
        <v>209</v>
      </c>
      <c r="D205" s="6">
        <v>47.9465715759532</v>
      </c>
      <c r="E205" s="5">
        <v>10.6372809430699</v>
      </c>
      <c r="F205" s="6">
        <v>519.50292900254294</v>
      </c>
      <c r="G205" s="5">
        <f t="shared" si="48"/>
        <v>58.583852519023097</v>
      </c>
      <c r="H205" s="5">
        <f t="shared" si="46"/>
        <v>51.950292900254297</v>
      </c>
      <c r="I205" s="6">
        <f t="shared" si="47"/>
        <v>519.50292900254294</v>
      </c>
      <c r="J205" s="1" t="str">
        <f>IF(G205&gt;=H205,"JA","NEI")</f>
        <v>JA</v>
      </c>
      <c r="K205" s="1">
        <f t="shared" si="49"/>
        <v>1200</v>
      </c>
      <c r="L205" s="4">
        <f t="shared" si="51"/>
        <v>8914.6702616836355</v>
      </c>
      <c r="M205" s="4">
        <f t="shared" si="52"/>
        <v>17829.340523367271</v>
      </c>
      <c r="N205" s="4">
        <f t="shared" si="53"/>
        <v>118758.36956998131</v>
      </c>
      <c r="O205" s="4">
        <f t="shared" si="54"/>
        <v>65332.6883513598</v>
      </c>
      <c r="P205" s="4">
        <f t="shared" si="55"/>
        <v>17829.340523367271</v>
      </c>
      <c r="Q205" s="4">
        <f t="shared" si="56"/>
        <v>14400.621191950489</v>
      </c>
      <c r="R205" s="4">
        <f t="shared" si="57"/>
        <v>24001.035319917482</v>
      </c>
      <c r="S205" s="55">
        <f t="shared" si="58"/>
        <v>356337.44906142424</v>
      </c>
      <c r="T205" s="4">
        <f t="shared" si="59"/>
        <v>623403.51480305148</v>
      </c>
      <c r="U205" s="4">
        <f t="shared" si="50"/>
        <v>623403.51480305148</v>
      </c>
      <c r="V205" s="27"/>
      <c r="W205" s="23"/>
      <c r="X205" s="23"/>
      <c r="Y205" s="24"/>
      <c r="AB205" s="23"/>
      <c r="AC205" s="23"/>
    </row>
    <row r="206" spans="1:29" customFormat="1" x14ac:dyDescent="0.25">
      <c r="A206" s="13">
        <v>40</v>
      </c>
      <c r="B206" s="1">
        <v>4022</v>
      </c>
      <c r="C206" s="6" t="s">
        <v>212</v>
      </c>
      <c r="D206" s="6">
        <v>14.659438439521299</v>
      </c>
      <c r="E206" s="5">
        <v>4.3073251097548901</v>
      </c>
      <c r="F206" s="6">
        <v>716.85156073351391</v>
      </c>
      <c r="G206" s="5">
        <f t="shared" si="48"/>
        <v>18.966763549276187</v>
      </c>
      <c r="H206" s="5">
        <f t="shared" si="46"/>
        <v>71.685156073351394</v>
      </c>
      <c r="I206" s="6">
        <f t="shared" si="47"/>
        <v>189.66763549276186</v>
      </c>
      <c r="J206" s="1" t="str">
        <f>IF(G206&gt;=H206,"JA","NEI")</f>
        <v>NEI</v>
      </c>
      <c r="K206" s="1">
        <f t="shared" si="49"/>
        <v>1490</v>
      </c>
      <c r="L206" s="4">
        <f t="shared" si="51"/>
        <v>3432</v>
      </c>
      <c r="M206" s="4">
        <f t="shared" si="52"/>
        <v>6864</v>
      </c>
      <c r="N206" s="4">
        <f t="shared" si="53"/>
        <v>45720</v>
      </c>
      <c r="O206" s="4">
        <f t="shared" si="54"/>
        <v>25152</v>
      </c>
      <c r="P206" s="4">
        <f t="shared" si="55"/>
        <v>6864</v>
      </c>
      <c r="Q206" s="4">
        <f t="shared" si="56"/>
        <v>5544</v>
      </c>
      <c r="R206" s="4">
        <f t="shared" si="57"/>
        <v>9240</v>
      </c>
      <c r="S206" s="55">
        <f t="shared" si="58"/>
        <v>137184</v>
      </c>
      <c r="T206" s="4">
        <f t="shared" si="59"/>
        <v>282604.77688421519</v>
      </c>
      <c r="U206" s="4">
        <f t="shared" si="50"/>
        <v>240000</v>
      </c>
      <c r="V206" s="27"/>
      <c r="W206" s="23"/>
      <c r="X206" s="23"/>
      <c r="Y206" s="24"/>
      <c r="AB206" s="23"/>
      <c r="AC206" s="23"/>
    </row>
    <row r="207" spans="1:29" customFormat="1" x14ac:dyDescent="0.25">
      <c r="A207" s="13">
        <v>40</v>
      </c>
      <c r="B207" s="1">
        <v>4024</v>
      </c>
      <c r="C207" s="6" t="s">
        <v>211</v>
      </c>
      <c r="D207" s="6">
        <v>13.565231178932802</v>
      </c>
      <c r="E207" s="5">
        <v>3.0388974409262302</v>
      </c>
      <c r="F207" s="6">
        <v>793.41245469315402</v>
      </c>
      <c r="G207" s="5">
        <f t="shared" si="48"/>
        <v>16.604128619859033</v>
      </c>
      <c r="H207" s="5">
        <f t="shared" si="46"/>
        <v>79.34124546931541</v>
      </c>
      <c r="I207" s="6">
        <f t="shared" si="47"/>
        <v>166.04128619859034</v>
      </c>
      <c r="J207" s="1" t="str">
        <f>IF(G207&gt;=H207,"JA","NEI")</f>
        <v>NEI</v>
      </c>
      <c r="K207" s="1">
        <f t="shared" si="49"/>
        <v>1490</v>
      </c>
      <c r="L207" s="4">
        <f t="shared" si="51"/>
        <v>3432</v>
      </c>
      <c r="M207" s="4">
        <f t="shared" si="52"/>
        <v>6864</v>
      </c>
      <c r="N207" s="4">
        <f t="shared" si="53"/>
        <v>45720</v>
      </c>
      <c r="O207" s="4">
        <f t="shared" si="54"/>
        <v>25152</v>
      </c>
      <c r="P207" s="4">
        <f t="shared" si="55"/>
        <v>6864</v>
      </c>
      <c r="Q207" s="4">
        <f t="shared" si="56"/>
        <v>5544</v>
      </c>
      <c r="R207" s="4">
        <f t="shared" si="57"/>
        <v>9240</v>
      </c>
      <c r="S207" s="55">
        <f t="shared" si="58"/>
        <v>137184</v>
      </c>
      <c r="T207" s="4">
        <f t="shared" si="59"/>
        <v>247401.5164358996</v>
      </c>
      <c r="U207" s="4">
        <f t="shared" si="50"/>
        <v>240000</v>
      </c>
      <c r="V207" s="27"/>
      <c r="W207" s="23"/>
      <c r="X207" s="23"/>
      <c r="Y207" s="24"/>
      <c r="AB207" s="23"/>
      <c r="AC207" s="23"/>
    </row>
    <row r="208" spans="1:29" customFormat="1" x14ac:dyDescent="0.25">
      <c r="A208" s="13">
        <v>40</v>
      </c>
      <c r="B208" s="1">
        <v>4026</v>
      </c>
      <c r="C208" s="6" t="s">
        <v>210</v>
      </c>
      <c r="D208" s="6">
        <v>13.882499863899801</v>
      </c>
      <c r="E208" s="5">
        <v>6.3435856044977106</v>
      </c>
      <c r="F208" s="6">
        <v>1686.0204076579398</v>
      </c>
      <c r="G208" s="5">
        <f t="shared" si="48"/>
        <v>20.22608546839751</v>
      </c>
      <c r="H208" s="5">
        <f t="shared" si="46"/>
        <v>168.60204076579399</v>
      </c>
      <c r="I208" s="6">
        <f t="shared" si="47"/>
        <v>202.26085468397511</v>
      </c>
      <c r="J208" s="1" t="str">
        <f>IF(G208&gt;=H208,"JA","NEI")</f>
        <v>NEI</v>
      </c>
      <c r="K208" s="1">
        <f t="shared" si="49"/>
        <v>1200</v>
      </c>
      <c r="L208" s="4">
        <f t="shared" si="51"/>
        <v>3470.7962663770131</v>
      </c>
      <c r="M208" s="4">
        <f t="shared" si="52"/>
        <v>6941.5925327540263</v>
      </c>
      <c r="N208" s="4">
        <f t="shared" si="53"/>
        <v>46236.83138075671</v>
      </c>
      <c r="O208" s="4">
        <f t="shared" si="54"/>
        <v>25436.325085056713</v>
      </c>
      <c r="P208" s="4">
        <f t="shared" si="55"/>
        <v>6941.5925327540263</v>
      </c>
      <c r="Q208" s="4">
        <f t="shared" si="56"/>
        <v>5606.6708918397899</v>
      </c>
      <c r="R208" s="4">
        <f t="shared" si="57"/>
        <v>9344.4514863996501</v>
      </c>
      <c r="S208" s="55">
        <f t="shared" si="58"/>
        <v>138734.76544483221</v>
      </c>
      <c r="T208" s="4">
        <f t="shared" si="59"/>
        <v>242713.02562077015</v>
      </c>
      <c r="U208" s="4">
        <f t="shared" si="50"/>
        <v>242713.02562077015</v>
      </c>
      <c r="V208" s="27"/>
      <c r="W208" s="23"/>
      <c r="X208" s="23"/>
      <c r="Y208" s="24"/>
      <c r="AB208" s="23"/>
      <c r="AC208" s="23"/>
    </row>
    <row r="209" spans="1:29" customFormat="1" x14ac:dyDescent="0.25">
      <c r="A209" s="13">
        <v>40</v>
      </c>
      <c r="B209" s="1">
        <v>4028</v>
      </c>
      <c r="C209" s="6" t="s">
        <v>213</v>
      </c>
      <c r="D209" s="6">
        <v>12.333091579843899</v>
      </c>
      <c r="E209" s="5">
        <v>4.5676857208735893</v>
      </c>
      <c r="F209" s="6">
        <v>710.28080054281793</v>
      </c>
      <c r="G209" s="5">
        <f t="shared" si="48"/>
        <v>16.900777300717486</v>
      </c>
      <c r="H209" s="5">
        <f t="shared" si="46"/>
        <v>71.028080054281801</v>
      </c>
      <c r="I209" s="6">
        <f t="shared" si="47"/>
        <v>169.00777300717488</v>
      </c>
      <c r="J209" s="1" t="str">
        <f>IF(G209&gt;=H209,"JA","NEI")</f>
        <v>NEI</v>
      </c>
      <c r="K209" s="1">
        <f t="shared" si="49"/>
        <v>1490</v>
      </c>
      <c r="L209" s="4">
        <f t="shared" si="51"/>
        <v>3432</v>
      </c>
      <c r="M209" s="4">
        <f t="shared" si="52"/>
        <v>6864</v>
      </c>
      <c r="N209" s="4">
        <f t="shared" si="53"/>
        <v>45720</v>
      </c>
      <c r="O209" s="4">
        <f t="shared" si="54"/>
        <v>25152</v>
      </c>
      <c r="P209" s="4">
        <f t="shared" si="55"/>
        <v>6864</v>
      </c>
      <c r="Q209" s="4">
        <f t="shared" si="56"/>
        <v>5544</v>
      </c>
      <c r="R209" s="4">
        <f t="shared" si="57"/>
        <v>9240</v>
      </c>
      <c r="S209" s="55">
        <f t="shared" si="58"/>
        <v>137184</v>
      </c>
      <c r="T209" s="4">
        <f t="shared" si="59"/>
        <v>251821.58178069055</v>
      </c>
      <c r="U209" s="4">
        <f t="shared" si="50"/>
        <v>240000</v>
      </c>
      <c r="V209" s="27"/>
      <c r="W209" s="23"/>
      <c r="X209" s="23"/>
      <c r="Y209" s="24"/>
      <c r="AB209" s="23"/>
      <c r="AC209" s="23"/>
    </row>
    <row r="210" spans="1:29" customFormat="1" x14ac:dyDescent="0.25">
      <c r="A210" s="13">
        <v>40</v>
      </c>
      <c r="B210" s="1">
        <v>4030</v>
      </c>
      <c r="C210" s="6" t="s">
        <v>214</v>
      </c>
      <c r="D210" s="6">
        <v>5.2109447740647701</v>
      </c>
      <c r="E210" s="5">
        <v>4.4390538487787197</v>
      </c>
      <c r="F210" s="6">
        <v>907.48962598985395</v>
      </c>
      <c r="G210" s="5">
        <f t="shared" si="48"/>
        <v>9.6499986228434906</v>
      </c>
      <c r="H210" s="5">
        <f t="shared" si="46"/>
        <v>90.748962598985401</v>
      </c>
      <c r="I210" s="6">
        <f t="shared" si="47"/>
        <v>96.499986228434906</v>
      </c>
      <c r="J210" s="1" t="str">
        <f>IF(G210&gt;=H210,"JA","NEI")</f>
        <v>NEI</v>
      </c>
      <c r="K210" s="1">
        <f t="shared" si="49"/>
        <v>1490</v>
      </c>
      <c r="L210" s="4">
        <f t="shared" si="51"/>
        <v>2056.1252065692624</v>
      </c>
      <c r="M210" s="4">
        <f t="shared" si="52"/>
        <v>4112.2504131385249</v>
      </c>
      <c r="N210" s="4">
        <f t="shared" si="53"/>
        <v>27391.038591010103</v>
      </c>
      <c r="O210" s="4">
        <f t="shared" si="54"/>
        <v>15068.665849542567</v>
      </c>
      <c r="P210" s="4">
        <f t="shared" si="55"/>
        <v>4112.2504131385249</v>
      </c>
      <c r="Q210" s="4">
        <f t="shared" si="56"/>
        <v>3321.4330259965004</v>
      </c>
      <c r="R210" s="4">
        <f t="shared" si="57"/>
        <v>5535.7217099941681</v>
      </c>
      <c r="S210" s="55">
        <f t="shared" si="58"/>
        <v>82187.49427097835</v>
      </c>
      <c r="T210" s="4">
        <f t="shared" si="59"/>
        <v>143784.979480368</v>
      </c>
      <c r="U210" s="4">
        <f t="shared" si="50"/>
        <v>143784.979480368</v>
      </c>
      <c r="V210" s="27"/>
      <c r="W210" s="23"/>
      <c r="X210" s="23"/>
      <c r="Y210" s="24"/>
      <c r="AB210" s="23"/>
      <c r="AC210" s="23"/>
    </row>
    <row r="211" spans="1:29" customFormat="1" x14ac:dyDescent="0.25">
      <c r="A211" s="13">
        <v>40</v>
      </c>
      <c r="B211" s="1">
        <v>4032</v>
      </c>
      <c r="C211" s="6" t="s">
        <v>215</v>
      </c>
      <c r="D211" s="6">
        <v>8.9077609678231404</v>
      </c>
      <c r="E211" s="5">
        <v>2.6909775252163697</v>
      </c>
      <c r="F211" s="6">
        <v>1283.94574128254</v>
      </c>
      <c r="G211" s="5">
        <f t="shared" si="48"/>
        <v>11.598738493039511</v>
      </c>
      <c r="H211" s="5">
        <f t="shared" si="46"/>
        <v>128.39457412825399</v>
      </c>
      <c r="I211" s="6">
        <f t="shared" si="47"/>
        <v>115.98738493039511</v>
      </c>
      <c r="J211" s="1" t="str">
        <f>IF(G211&gt;=H211,"JA","NEI")</f>
        <v>NEI</v>
      </c>
      <c r="K211" s="1">
        <f t="shared" si="49"/>
        <v>1490</v>
      </c>
      <c r="L211" s="4">
        <f t="shared" si="51"/>
        <v>2471.3432107119288</v>
      </c>
      <c r="M211" s="4">
        <f t="shared" si="52"/>
        <v>4942.6864214238576</v>
      </c>
      <c r="N211" s="4">
        <f t="shared" si="53"/>
        <v>32922.439275568002</v>
      </c>
      <c r="O211" s="4">
        <f t="shared" si="54"/>
        <v>18111.662131651057</v>
      </c>
      <c r="P211" s="4">
        <f t="shared" si="55"/>
        <v>4942.6864214238576</v>
      </c>
      <c r="Q211" s="4">
        <f t="shared" si="56"/>
        <v>3992.169801919269</v>
      </c>
      <c r="R211" s="4">
        <f t="shared" si="57"/>
        <v>6653.6163365321154</v>
      </c>
      <c r="S211" s="55">
        <f t="shared" si="58"/>
        <v>98784.599947058625</v>
      </c>
      <c r="T211" s="4">
        <f t="shared" si="59"/>
        <v>172821.20354628871</v>
      </c>
      <c r="U211" s="4">
        <f t="shared" si="50"/>
        <v>172821.20354628871</v>
      </c>
      <c r="V211" s="27"/>
      <c r="W211" s="23"/>
      <c r="X211" s="23"/>
      <c r="Y211" s="24"/>
      <c r="AB211" s="23"/>
      <c r="AC211" s="23"/>
    </row>
    <row r="212" spans="1:29" customFormat="1" x14ac:dyDescent="0.25">
      <c r="A212" s="13">
        <v>40</v>
      </c>
      <c r="B212" s="1">
        <v>4034</v>
      </c>
      <c r="C212" s="6" t="s">
        <v>216</v>
      </c>
      <c r="D212" s="6">
        <v>13.457647550255901</v>
      </c>
      <c r="E212" s="5">
        <v>3.0743748219006699</v>
      </c>
      <c r="F212" s="6">
        <v>799.16787268652797</v>
      </c>
      <c r="G212" s="5">
        <f t="shared" si="48"/>
        <v>16.532022372156572</v>
      </c>
      <c r="H212" s="5">
        <f t="shared" si="46"/>
        <v>79.916787268652797</v>
      </c>
      <c r="I212" s="6">
        <f t="shared" si="47"/>
        <v>165.32022372156572</v>
      </c>
      <c r="J212" s="1" t="str">
        <f>IF(G212&gt;=H212,"JA","NEI")</f>
        <v>NEI</v>
      </c>
      <c r="K212" s="1">
        <f t="shared" si="49"/>
        <v>1490</v>
      </c>
      <c r="L212" s="4">
        <f t="shared" si="51"/>
        <v>3432</v>
      </c>
      <c r="M212" s="4">
        <f t="shared" si="52"/>
        <v>6864</v>
      </c>
      <c r="N212" s="4">
        <f t="shared" si="53"/>
        <v>45720</v>
      </c>
      <c r="O212" s="4">
        <f t="shared" si="54"/>
        <v>25152</v>
      </c>
      <c r="P212" s="4">
        <f t="shared" si="55"/>
        <v>6864</v>
      </c>
      <c r="Q212" s="4">
        <f t="shared" si="56"/>
        <v>5544</v>
      </c>
      <c r="R212" s="4">
        <f t="shared" si="57"/>
        <v>9240</v>
      </c>
      <c r="S212" s="55">
        <f t="shared" si="58"/>
        <v>137184</v>
      </c>
      <c r="T212" s="4">
        <f t="shared" si="59"/>
        <v>246327.13334513293</v>
      </c>
      <c r="U212" s="4">
        <f t="shared" si="50"/>
        <v>240000</v>
      </c>
      <c r="V212" s="27"/>
      <c r="W212" s="23"/>
      <c r="X212" s="23"/>
      <c r="Y212" s="24"/>
      <c r="AB212" s="23"/>
      <c r="AC212" s="23"/>
    </row>
    <row r="213" spans="1:29" customFormat="1" ht="15.75" thickBot="1" x14ac:dyDescent="0.3">
      <c r="A213" s="18">
        <v>40</v>
      </c>
      <c r="B213" s="3">
        <v>4036</v>
      </c>
      <c r="C213" s="11" t="s">
        <v>217</v>
      </c>
      <c r="D213" s="11">
        <v>19.783736980083599</v>
      </c>
      <c r="E213" s="10">
        <v>7.6152060550904093</v>
      </c>
      <c r="F213" s="11">
        <v>1499.9399951442999</v>
      </c>
      <c r="G213" s="10">
        <f t="shared" si="48"/>
        <v>27.398943035174007</v>
      </c>
      <c r="H213" s="10">
        <f t="shared" si="46"/>
        <v>149.99399951442999</v>
      </c>
      <c r="I213" s="11">
        <f t="shared" si="47"/>
        <v>273.98943035174005</v>
      </c>
      <c r="J213" s="3" t="str">
        <f>IF(G213&gt;=H213,"JA","NEI")</f>
        <v>NEI</v>
      </c>
      <c r="K213" s="3">
        <f t="shared" si="49"/>
        <v>1200</v>
      </c>
      <c r="L213" s="19">
        <f t="shared" si="51"/>
        <v>4701.6586248358599</v>
      </c>
      <c r="M213" s="19">
        <f t="shared" si="52"/>
        <v>9403.3172496717198</v>
      </c>
      <c r="N213" s="19">
        <f t="shared" si="53"/>
        <v>62633.983778407775</v>
      </c>
      <c r="O213" s="19">
        <f t="shared" si="54"/>
        <v>34456.910761034829</v>
      </c>
      <c r="P213" s="19">
        <f t="shared" si="55"/>
        <v>9403.3172496717198</v>
      </c>
      <c r="Q213" s="19">
        <f t="shared" si="56"/>
        <v>7594.9870093502341</v>
      </c>
      <c r="R213" s="19">
        <f t="shared" si="57"/>
        <v>12658.311682250391</v>
      </c>
      <c r="S213" s="53">
        <f t="shared" si="58"/>
        <v>187934.83006686554</v>
      </c>
      <c r="T213" s="19">
        <f t="shared" si="59"/>
        <v>328787.31642208807</v>
      </c>
      <c r="U213" s="19">
        <f t="shared" si="50"/>
        <v>328787.31642208807</v>
      </c>
      <c r="V213" s="27"/>
      <c r="W213" s="23"/>
      <c r="X213" s="23"/>
      <c r="Y213" s="24"/>
      <c r="AB213" s="23"/>
      <c r="AC213" s="23"/>
    </row>
    <row r="214" spans="1:29" customFormat="1" x14ac:dyDescent="0.25">
      <c r="A214" s="17">
        <v>42</v>
      </c>
      <c r="B214" s="2">
        <v>4201</v>
      </c>
      <c r="C214" s="8" t="s">
        <v>218</v>
      </c>
      <c r="D214" s="8">
        <v>4.3958077499457406</v>
      </c>
      <c r="E214" s="7">
        <v>5.9099683324856898</v>
      </c>
      <c r="F214" s="8">
        <v>183.90948421867901</v>
      </c>
      <c r="G214" s="7">
        <f t="shared" si="48"/>
        <v>10.30577608243143</v>
      </c>
      <c r="H214" s="7">
        <f t="shared" si="46"/>
        <v>18.3909484218679</v>
      </c>
      <c r="I214" s="8">
        <f t="shared" si="47"/>
        <v>103.0577608243143</v>
      </c>
      <c r="J214" s="2" t="str">
        <f>IF(G214&gt;=H214,"JA","NEI")</f>
        <v>NEI</v>
      </c>
      <c r="K214" s="2">
        <f t="shared" si="49"/>
        <v>1490</v>
      </c>
      <c r="L214" s="9">
        <f t="shared" si="51"/>
        <v>2195.8517098836646</v>
      </c>
      <c r="M214" s="9">
        <f t="shared" si="52"/>
        <v>4391.7034197673293</v>
      </c>
      <c r="N214" s="9">
        <f t="shared" si="53"/>
        <v>29252.430121177491</v>
      </c>
      <c r="O214" s="9">
        <f t="shared" si="54"/>
        <v>16092.675468238325</v>
      </c>
      <c r="P214" s="9">
        <f t="shared" si="55"/>
        <v>4391.7034197673293</v>
      </c>
      <c r="Q214" s="9">
        <f t="shared" si="56"/>
        <v>3547.1450698120734</v>
      </c>
      <c r="R214" s="9">
        <f t="shared" si="57"/>
        <v>5911.908449686789</v>
      </c>
      <c r="S214" s="54">
        <f t="shared" si="58"/>
        <v>87772.645969895297</v>
      </c>
      <c r="T214" s="9">
        <f t="shared" si="59"/>
        <v>153556.06362822829</v>
      </c>
      <c r="U214" s="9">
        <f t="shared" si="50"/>
        <v>153556.06362822829</v>
      </c>
      <c r="V214" s="27"/>
      <c r="W214" s="23"/>
      <c r="X214" s="23"/>
      <c r="Y214" s="24"/>
      <c r="AB214" s="23"/>
      <c r="AC214" s="23"/>
    </row>
    <row r="215" spans="1:29" customFormat="1" x14ac:dyDescent="0.25">
      <c r="A215" s="13">
        <v>42</v>
      </c>
      <c r="B215" s="1">
        <v>4202</v>
      </c>
      <c r="C215" s="6" t="s">
        <v>219</v>
      </c>
      <c r="D215" s="6">
        <v>19.652780098369</v>
      </c>
      <c r="E215" s="5">
        <v>12.865328013281699</v>
      </c>
      <c r="F215" s="6">
        <v>304.26641458539098</v>
      </c>
      <c r="G215" s="5">
        <f t="shared" si="48"/>
        <v>32.518108111650697</v>
      </c>
      <c r="H215" s="5">
        <f t="shared" si="46"/>
        <v>30.426641458539098</v>
      </c>
      <c r="I215" s="6">
        <f t="shared" si="47"/>
        <v>304.26641458539098</v>
      </c>
      <c r="J215" s="1" t="str">
        <f>IF(G215&gt;=H215,"JA","NEI")</f>
        <v>JA</v>
      </c>
      <c r="K215" s="1">
        <f t="shared" si="49"/>
        <v>1200</v>
      </c>
      <c r="L215" s="4">
        <f t="shared" si="51"/>
        <v>5221.2116742853095</v>
      </c>
      <c r="M215" s="4">
        <f t="shared" si="52"/>
        <v>10442.423348570619</v>
      </c>
      <c r="N215" s="4">
        <f t="shared" si="53"/>
        <v>69555.30237422038</v>
      </c>
      <c r="O215" s="4">
        <f t="shared" si="54"/>
        <v>38264.54429825877</v>
      </c>
      <c r="P215" s="4">
        <f t="shared" si="55"/>
        <v>10442.423348570619</v>
      </c>
      <c r="Q215" s="4">
        <f t="shared" si="56"/>
        <v>8434.265012307038</v>
      </c>
      <c r="R215" s="4">
        <f t="shared" si="57"/>
        <v>14057.108353845064</v>
      </c>
      <c r="S215" s="55">
        <f t="shared" si="58"/>
        <v>208702.41909241138</v>
      </c>
      <c r="T215" s="4">
        <f t="shared" si="59"/>
        <v>365119.69750246918</v>
      </c>
      <c r="U215" s="4">
        <f t="shared" si="50"/>
        <v>365119.69750246918</v>
      </c>
      <c r="V215" s="27"/>
      <c r="W215" s="23"/>
      <c r="X215" s="23"/>
      <c r="Y215" s="24"/>
      <c r="AB215" s="23"/>
      <c r="AC215" s="23"/>
    </row>
    <row r="216" spans="1:29" customFormat="1" x14ac:dyDescent="0.25">
      <c r="A216" s="13">
        <v>42</v>
      </c>
      <c r="B216" s="1">
        <v>4203</v>
      </c>
      <c r="C216" s="6" t="s">
        <v>220</v>
      </c>
      <c r="D216" s="6">
        <v>18.936361330945903</v>
      </c>
      <c r="E216" s="5">
        <v>25.5919170061402</v>
      </c>
      <c r="F216" s="6">
        <v>272.40069364897198</v>
      </c>
      <c r="G216" s="5">
        <f t="shared" si="48"/>
        <v>44.528278337086107</v>
      </c>
      <c r="H216" s="5">
        <f t="shared" si="46"/>
        <v>27.240069364897199</v>
      </c>
      <c r="I216" s="6">
        <f t="shared" si="47"/>
        <v>272.40069364897198</v>
      </c>
      <c r="J216" s="1" t="str">
        <f>IF(G216&gt;=H216,"JA","NEI")</f>
        <v>JA</v>
      </c>
      <c r="K216" s="1">
        <f t="shared" si="49"/>
        <v>1200</v>
      </c>
      <c r="L216" s="4">
        <f t="shared" si="51"/>
        <v>4674.3959030163596</v>
      </c>
      <c r="M216" s="4">
        <f t="shared" si="52"/>
        <v>9348.7918060327193</v>
      </c>
      <c r="N216" s="4">
        <f t="shared" si="53"/>
        <v>62270.798568154998</v>
      </c>
      <c r="O216" s="4">
        <f t="shared" si="54"/>
        <v>34257.111233294716</v>
      </c>
      <c r="P216" s="4">
        <f t="shared" si="55"/>
        <v>9348.7918060327193</v>
      </c>
      <c r="Q216" s="4">
        <f t="shared" si="56"/>
        <v>7550.947227949503</v>
      </c>
      <c r="R216" s="4">
        <f t="shared" si="57"/>
        <v>12584.912046582505</v>
      </c>
      <c r="S216" s="55">
        <f t="shared" si="58"/>
        <v>186845.08378770287</v>
      </c>
      <c r="T216" s="4">
        <f t="shared" si="59"/>
        <v>326880.83237876638</v>
      </c>
      <c r="U216" s="4">
        <f t="shared" si="50"/>
        <v>326880.83237876638</v>
      </c>
      <c r="V216" s="27"/>
      <c r="W216" s="23"/>
      <c r="X216" s="23"/>
      <c r="Y216" s="24"/>
      <c r="AB216" s="23"/>
      <c r="AC216" s="23"/>
    </row>
    <row r="217" spans="1:29" customFormat="1" x14ac:dyDescent="0.25">
      <c r="A217" s="13">
        <v>42</v>
      </c>
      <c r="B217" s="1">
        <v>4204</v>
      </c>
      <c r="C217" s="6" t="s">
        <v>221</v>
      </c>
      <c r="D217" s="6">
        <v>25.222864932495199</v>
      </c>
      <c r="E217" s="5">
        <v>40.430664347527802</v>
      </c>
      <c r="F217" s="6">
        <v>646.31347589437996</v>
      </c>
      <c r="G217" s="5">
        <f t="shared" si="48"/>
        <v>65.653529280023008</v>
      </c>
      <c r="H217" s="5">
        <f t="shared" si="46"/>
        <v>64.631347589437993</v>
      </c>
      <c r="I217" s="6">
        <f t="shared" si="47"/>
        <v>646.31347589437996</v>
      </c>
      <c r="J217" s="1" t="str">
        <f>IF(G217&gt;=H217,"JA","NEI")</f>
        <v>JA</v>
      </c>
      <c r="K217" s="1">
        <f t="shared" si="49"/>
        <v>1200</v>
      </c>
      <c r="L217" s="4">
        <f t="shared" si="51"/>
        <v>11090.739246347561</v>
      </c>
      <c r="M217" s="4">
        <f t="shared" si="52"/>
        <v>22181.478492695122</v>
      </c>
      <c r="N217" s="4">
        <f t="shared" si="53"/>
        <v>147747.26058945525</v>
      </c>
      <c r="O217" s="4">
        <f t="shared" si="54"/>
        <v>81280.382728477227</v>
      </c>
      <c r="P217" s="4">
        <f t="shared" si="55"/>
        <v>22181.478492695122</v>
      </c>
      <c r="Q217" s="4">
        <f t="shared" si="56"/>
        <v>17915.809551792212</v>
      </c>
      <c r="R217" s="4">
        <f t="shared" si="57"/>
        <v>29859.682586320352</v>
      </c>
      <c r="S217" s="55">
        <f t="shared" si="58"/>
        <v>443319.33938547311</v>
      </c>
      <c r="T217" s="4">
        <f t="shared" si="59"/>
        <v>775576.17107325594</v>
      </c>
      <c r="U217" s="4">
        <f t="shared" si="50"/>
        <v>775576.17107325594</v>
      </c>
      <c r="V217" s="27"/>
      <c r="W217" s="23"/>
      <c r="X217" s="23"/>
      <c r="Y217" s="24"/>
      <c r="AB217" s="23"/>
      <c r="AC217" s="23"/>
    </row>
    <row r="218" spans="1:29" customFormat="1" x14ac:dyDescent="0.25">
      <c r="A218" s="13">
        <v>42</v>
      </c>
      <c r="B218" s="1">
        <v>4205</v>
      </c>
      <c r="C218" s="6" t="s">
        <v>222</v>
      </c>
      <c r="D218" s="6">
        <v>43.890517620896304</v>
      </c>
      <c r="E218" s="5">
        <v>18.321443652385803</v>
      </c>
      <c r="F218" s="6">
        <v>936.20545615180595</v>
      </c>
      <c r="G218" s="5">
        <f t="shared" si="48"/>
        <v>62.211961273282107</v>
      </c>
      <c r="H218" s="5">
        <f t="shared" si="46"/>
        <v>93.620545615180603</v>
      </c>
      <c r="I218" s="6">
        <f t="shared" si="47"/>
        <v>622.11961273282111</v>
      </c>
      <c r="J218" s="1" t="str">
        <f>IF(G218&gt;=H218,"JA","NEI")</f>
        <v>NEI</v>
      </c>
      <c r="K218" s="1">
        <f t="shared" si="49"/>
        <v>1200</v>
      </c>
      <c r="L218" s="4">
        <f t="shared" si="51"/>
        <v>10675.572554495209</v>
      </c>
      <c r="M218" s="4">
        <f t="shared" si="52"/>
        <v>21351.145108990419</v>
      </c>
      <c r="N218" s="4">
        <f t="shared" si="53"/>
        <v>142216.54347072289</v>
      </c>
      <c r="O218" s="4">
        <f t="shared" si="54"/>
        <v>78237.762497279575</v>
      </c>
      <c r="P218" s="4">
        <f t="shared" si="55"/>
        <v>21351.145108990419</v>
      </c>
      <c r="Q218" s="4">
        <f t="shared" si="56"/>
        <v>17245.1556649538</v>
      </c>
      <c r="R218" s="4">
        <f t="shared" si="57"/>
        <v>28741.926108256332</v>
      </c>
      <c r="S218" s="55">
        <f t="shared" si="58"/>
        <v>426724.28476569662</v>
      </c>
      <c r="T218" s="4">
        <f t="shared" si="59"/>
        <v>746543.53527938528</v>
      </c>
      <c r="U218" s="4">
        <f t="shared" si="50"/>
        <v>746543.53527938528</v>
      </c>
      <c r="V218" s="27"/>
      <c r="W218" s="23"/>
      <c r="X218" s="23"/>
      <c r="Y218" s="24"/>
      <c r="AB218" s="23"/>
      <c r="AC218" s="23"/>
    </row>
    <row r="219" spans="1:29" customFormat="1" x14ac:dyDescent="0.25">
      <c r="A219" s="13">
        <v>42</v>
      </c>
      <c r="B219" s="1">
        <v>4206</v>
      </c>
      <c r="C219" s="6" t="s">
        <v>223</v>
      </c>
      <c r="D219" s="6">
        <v>35.391390533073498</v>
      </c>
      <c r="E219" s="5">
        <v>9.3305147470960801</v>
      </c>
      <c r="F219" s="6">
        <v>263.596688240395</v>
      </c>
      <c r="G219" s="5">
        <f t="shared" si="48"/>
        <v>44.72190528016958</v>
      </c>
      <c r="H219" s="5">
        <f t="shared" si="46"/>
        <v>26.359668824039503</v>
      </c>
      <c r="I219" s="6">
        <f t="shared" si="47"/>
        <v>263.596688240395</v>
      </c>
      <c r="J219" s="1" t="str">
        <f>IF(G219&gt;=H219,"JA","NEI")</f>
        <v>JA</v>
      </c>
      <c r="K219" s="1">
        <f t="shared" si="49"/>
        <v>1200</v>
      </c>
      <c r="L219" s="4">
        <f t="shared" si="51"/>
        <v>4523.3191702051781</v>
      </c>
      <c r="M219" s="4">
        <f t="shared" si="52"/>
        <v>9046.6383404103562</v>
      </c>
      <c r="N219" s="4">
        <f t="shared" si="53"/>
        <v>60258.202931754298</v>
      </c>
      <c r="O219" s="4">
        <f t="shared" si="54"/>
        <v>33149.91951311208</v>
      </c>
      <c r="P219" s="4">
        <f t="shared" si="55"/>
        <v>9046.6383404103562</v>
      </c>
      <c r="Q219" s="4">
        <f t="shared" si="56"/>
        <v>7306.9001980237499</v>
      </c>
      <c r="R219" s="4">
        <f t="shared" si="57"/>
        <v>12178.16699670625</v>
      </c>
      <c r="S219" s="55">
        <f t="shared" si="58"/>
        <v>180806.24039785174</v>
      </c>
      <c r="T219" s="4">
        <f t="shared" si="59"/>
        <v>316316.02588847402</v>
      </c>
      <c r="U219" s="4">
        <f t="shared" si="50"/>
        <v>316316.02588847402</v>
      </c>
      <c r="V219" s="27"/>
      <c r="W219" s="23"/>
      <c r="X219" s="23"/>
      <c r="Y219" s="24"/>
      <c r="AB219" s="23"/>
      <c r="AC219" s="23"/>
    </row>
    <row r="220" spans="1:29" customFormat="1" x14ac:dyDescent="0.25">
      <c r="A220" s="13">
        <v>42</v>
      </c>
      <c r="B220" s="1">
        <v>4207</v>
      </c>
      <c r="C220" s="6" t="s">
        <v>224</v>
      </c>
      <c r="D220" s="6">
        <v>18.044145435051799</v>
      </c>
      <c r="E220" s="5">
        <v>6.4161611737693205</v>
      </c>
      <c r="F220" s="6">
        <v>546.67270970534901</v>
      </c>
      <c r="G220" s="5">
        <f t="shared" si="48"/>
        <v>24.460306608821121</v>
      </c>
      <c r="H220" s="5">
        <f t="shared" si="46"/>
        <v>54.667270970534901</v>
      </c>
      <c r="I220" s="6">
        <f t="shared" si="47"/>
        <v>244.60306608821122</v>
      </c>
      <c r="J220" s="1" t="str">
        <f>IF(G220&gt;=H220,"JA","NEI")</f>
        <v>NEI</v>
      </c>
      <c r="K220" s="1">
        <f t="shared" si="49"/>
        <v>1200</v>
      </c>
      <c r="L220" s="4">
        <f t="shared" si="51"/>
        <v>4197.388614073704</v>
      </c>
      <c r="M220" s="4">
        <f t="shared" si="52"/>
        <v>8394.7772281474081</v>
      </c>
      <c r="N220" s="4">
        <f t="shared" si="53"/>
        <v>55916.260907765078</v>
      </c>
      <c r="O220" s="4">
        <f t="shared" si="54"/>
        <v>30761.281591253442</v>
      </c>
      <c r="P220" s="4">
        <f t="shared" si="55"/>
        <v>8394.7772281474081</v>
      </c>
      <c r="Q220" s="4">
        <f t="shared" si="56"/>
        <v>6780.3969919652145</v>
      </c>
      <c r="R220" s="4">
        <f t="shared" si="57"/>
        <v>11300.661653275358</v>
      </c>
      <c r="S220" s="55">
        <f t="shared" si="58"/>
        <v>167778.13509122582</v>
      </c>
      <c r="T220" s="4">
        <f t="shared" si="59"/>
        <v>293523.67930585344</v>
      </c>
      <c r="U220" s="4">
        <f t="shared" si="50"/>
        <v>293523.67930585344</v>
      </c>
      <c r="V220" s="27"/>
      <c r="W220" s="23"/>
      <c r="X220" s="23"/>
      <c r="Y220" s="24"/>
      <c r="AB220" s="23"/>
      <c r="AC220" s="23"/>
    </row>
    <row r="221" spans="1:29" customFormat="1" x14ac:dyDescent="0.25">
      <c r="A221" s="13">
        <v>42</v>
      </c>
      <c r="B221" s="1">
        <v>4211</v>
      </c>
      <c r="C221" s="6" t="s">
        <v>225</v>
      </c>
      <c r="D221" s="6">
        <v>5.8319031298216792</v>
      </c>
      <c r="E221" s="5">
        <v>2.8911327366463699</v>
      </c>
      <c r="F221" s="6">
        <v>322.83119261597801</v>
      </c>
      <c r="G221" s="5">
        <f t="shared" si="48"/>
        <v>8.7230358664680487</v>
      </c>
      <c r="H221" s="5">
        <f t="shared" si="46"/>
        <v>32.283119261597804</v>
      </c>
      <c r="I221" s="6">
        <f t="shared" si="47"/>
        <v>87.230358664680494</v>
      </c>
      <c r="J221" s="1" t="str">
        <f>IF(G221&gt;=H221,"JA","NEI")</f>
        <v>NEI</v>
      </c>
      <c r="K221" s="1">
        <f t="shared" si="49"/>
        <v>1490</v>
      </c>
      <c r="L221" s="4">
        <f t="shared" si="51"/>
        <v>1858.6172520683472</v>
      </c>
      <c r="M221" s="4">
        <f t="shared" si="52"/>
        <v>3717.2345041366943</v>
      </c>
      <c r="N221" s="4">
        <f t="shared" si="53"/>
        <v>24759.901155176234</v>
      </c>
      <c r="O221" s="4">
        <f t="shared" si="54"/>
        <v>13621.194966207189</v>
      </c>
      <c r="P221" s="4">
        <f t="shared" si="55"/>
        <v>3717.2345041366943</v>
      </c>
      <c r="Q221" s="4">
        <f t="shared" si="56"/>
        <v>3002.3817148796375</v>
      </c>
      <c r="R221" s="4">
        <f t="shared" si="57"/>
        <v>5003.9695247993959</v>
      </c>
      <c r="S221" s="55">
        <f t="shared" si="58"/>
        <v>74292.700788969742</v>
      </c>
      <c r="T221" s="4">
        <f t="shared" si="59"/>
        <v>129973.23441037393</v>
      </c>
      <c r="U221" s="4">
        <f t="shared" si="50"/>
        <v>129973.23441037393</v>
      </c>
      <c r="V221" s="27"/>
      <c r="W221" s="23"/>
      <c r="X221" s="23"/>
      <c r="Y221" s="24"/>
      <c r="AB221" s="23"/>
      <c r="AC221" s="23"/>
    </row>
    <row r="222" spans="1:29" customFormat="1" x14ac:dyDescent="0.25">
      <c r="A222" s="13">
        <v>42</v>
      </c>
      <c r="B222" s="1">
        <v>4212</v>
      </c>
      <c r="C222" s="6" t="s">
        <v>226</v>
      </c>
      <c r="D222" s="6">
        <v>4.2257720480073404</v>
      </c>
      <c r="E222" s="5">
        <v>2.4819309565267398</v>
      </c>
      <c r="F222" s="6">
        <v>356.481177802334</v>
      </c>
      <c r="G222" s="5">
        <f t="shared" si="48"/>
        <v>6.7077030045340802</v>
      </c>
      <c r="H222" s="5">
        <f t="shared" si="46"/>
        <v>35.648117780233399</v>
      </c>
      <c r="I222" s="6">
        <f t="shared" si="47"/>
        <v>67.077030045340805</v>
      </c>
      <c r="J222" s="1" t="str">
        <f>IF(G222&gt;=H222,"JA","NEI")</f>
        <v>NEI</v>
      </c>
      <c r="K222" s="1">
        <f t="shared" si="49"/>
        <v>1490</v>
      </c>
      <c r="L222" s="4">
        <f t="shared" si="51"/>
        <v>1429.2102791760765</v>
      </c>
      <c r="M222" s="4">
        <f t="shared" si="52"/>
        <v>2858.420558352153</v>
      </c>
      <c r="N222" s="4">
        <f t="shared" si="53"/>
        <v>19039.479593219759</v>
      </c>
      <c r="O222" s="4">
        <f t="shared" si="54"/>
        <v>10474.212395640057</v>
      </c>
      <c r="P222" s="4">
        <f t="shared" si="55"/>
        <v>2858.420558352153</v>
      </c>
      <c r="Q222" s="4">
        <f t="shared" si="56"/>
        <v>2308.724297130585</v>
      </c>
      <c r="R222" s="4">
        <f t="shared" si="57"/>
        <v>3847.8738285509753</v>
      </c>
      <c r="S222" s="55">
        <f t="shared" si="58"/>
        <v>57128.433257136036</v>
      </c>
      <c r="T222" s="4">
        <f t="shared" si="59"/>
        <v>99944.774767557799</v>
      </c>
      <c r="U222" s="4">
        <f t="shared" si="50"/>
        <v>99944.774767557799</v>
      </c>
      <c r="V222" s="27"/>
      <c r="W222" s="23"/>
      <c r="X222" s="23"/>
      <c r="Y222" s="24"/>
      <c r="AB222" s="23"/>
      <c r="AC222" s="23"/>
    </row>
    <row r="223" spans="1:29" customFormat="1" x14ac:dyDescent="0.25">
      <c r="A223" s="13">
        <v>42</v>
      </c>
      <c r="B223" s="1">
        <v>4213</v>
      </c>
      <c r="C223" s="6" t="s">
        <v>227</v>
      </c>
      <c r="D223" s="6">
        <v>7.8274329581351108</v>
      </c>
      <c r="E223" s="5">
        <v>6.3390875481033202</v>
      </c>
      <c r="F223" s="6">
        <v>224.978983955204</v>
      </c>
      <c r="G223" s="5">
        <f t="shared" si="48"/>
        <v>14.166520506238431</v>
      </c>
      <c r="H223" s="5">
        <f t="shared" si="46"/>
        <v>22.497898395520401</v>
      </c>
      <c r="I223" s="6">
        <f t="shared" si="47"/>
        <v>141.6652050623843</v>
      </c>
      <c r="J223" s="1" t="str">
        <f>IF(G223&gt;=H223,"JA","NEI")</f>
        <v>NEI</v>
      </c>
      <c r="K223" s="1">
        <f t="shared" si="49"/>
        <v>1490</v>
      </c>
      <c r="L223" s="4">
        <f t="shared" si="51"/>
        <v>3018.4605242642224</v>
      </c>
      <c r="M223" s="4">
        <f t="shared" si="52"/>
        <v>6036.9210485284448</v>
      </c>
      <c r="N223" s="4">
        <f t="shared" si="53"/>
        <v>40210.960130932472</v>
      </c>
      <c r="O223" s="4">
        <f t="shared" si="54"/>
        <v>22121.305100901434</v>
      </c>
      <c r="P223" s="4">
        <f t="shared" si="55"/>
        <v>6036.9210485284448</v>
      </c>
      <c r="Q223" s="4">
        <f t="shared" si="56"/>
        <v>4875.9746930422052</v>
      </c>
      <c r="R223" s="4">
        <f t="shared" si="57"/>
        <v>8126.624488403676</v>
      </c>
      <c r="S223" s="55">
        <f t="shared" si="58"/>
        <v>120653.98850835171</v>
      </c>
      <c r="T223" s="4">
        <f t="shared" si="59"/>
        <v>211081.15554295262</v>
      </c>
      <c r="U223" s="4">
        <f t="shared" si="50"/>
        <v>211081.15554295262</v>
      </c>
      <c r="V223" s="27"/>
      <c r="W223" s="23"/>
      <c r="X223" s="23"/>
      <c r="Y223" s="24"/>
      <c r="AB223" s="23"/>
      <c r="AC223" s="23"/>
    </row>
    <row r="224" spans="1:29" customFormat="1" x14ac:dyDescent="0.25">
      <c r="A224" s="13">
        <v>42</v>
      </c>
      <c r="B224" s="1">
        <v>4214</v>
      </c>
      <c r="C224" s="6" t="s">
        <v>228</v>
      </c>
      <c r="D224" s="6">
        <v>9.4546264432969291</v>
      </c>
      <c r="E224" s="5">
        <v>5.5731664560778107</v>
      </c>
      <c r="F224" s="6">
        <v>646.34273502131202</v>
      </c>
      <c r="G224" s="5">
        <f t="shared" si="48"/>
        <v>15.02779289937474</v>
      </c>
      <c r="H224" s="5">
        <f t="shared" si="46"/>
        <v>64.634273502131208</v>
      </c>
      <c r="I224" s="6">
        <f t="shared" si="47"/>
        <v>150.27792899374739</v>
      </c>
      <c r="J224" s="1" t="str">
        <f>IF(G224&gt;=H224,"JA","NEI")</f>
        <v>NEI</v>
      </c>
      <c r="K224" s="1">
        <f t="shared" si="49"/>
        <v>1490</v>
      </c>
      <c r="L224" s="4">
        <f t="shared" si="51"/>
        <v>3201.971833069776</v>
      </c>
      <c r="M224" s="4">
        <f t="shared" si="52"/>
        <v>6403.9436661395521</v>
      </c>
      <c r="N224" s="4">
        <f t="shared" si="53"/>
        <v>42655.638755230233</v>
      </c>
      <c r="O224" s="4">
        <f t="shared" si="54"/>
        <v>23466.199168231644</v>
      </c>
      <c r="P224" s="4">
        <f t="shared" si="55"/>
        <v>6403.9436661395521</v>
      </c>
      <c r="Q224" s="4">
        <f t="shared" si="56"/>
        <v>5172.4160380357916</v>
      </c>
      <c r="R224" s="4">
        <f t="shared" si="57"/>
        <v>8620.6933967263194</v>
      </c>
      <c r="S224" s="55">
        <f t="shared" si="58"/>
        <v>127989.30767711076</v>
      </c>
      <c r="T224" s="4">
        <f t="shared" si="59"/>
        <v>223914.11420068363</v>
      </c>
      <c r="U224" s="4">
        <f t="shared" si="50"/>
        <v>223914.11420068363</v>
      </c>
      <c r="V224" s="27"/>
      <c r="W224" s="23"/>
      <c r="X224" s="23"/>
      <c r="Y224" s="24"/>
      <c r="AB224" s="23"/>
      <c r="AC224" s="23"/>
    </row>
    <row r="225" spans="1:29" customFormat="1" x14ac:dyDescent="0.25">
      <c r="A225" s="13">
        <v>42</v>
      </c>
      <c r="B225" s="1">
        <v>4215</v>
      </c>
      <c r="C225" s="6" t="s">
        <v>229</v>
      </c>
      <c r="D225" s="6">
        <v>6.3188193678225906</v>
      </c>
      <c r="E225" s="5">
        <v>8.6831288876493993</v>
      </c>
      <c r="F225" s="6">
        <v>190.621794696677</v>
      </c>
      <c r="G225" s="5">
        <f t="shared" si="48"/>
        <v>15.001948255471991</v>
      </c>
      <c r="H225" s="5">
        <f t="shared" si="46"/>
        <v>19.062179469667701</v>
      </c>
      <c r="I225" s="6">
        <f t="shared" si="47"/>
        <v>150.0194825547199</v>
      </c>
      <c r="J225" s="1" t="str">
        <f>IF(G225&gt;=H225,"JA","NEI")</f>
        <v>NEI</v>
      </c>
      <c r="K225" s="1">
        <f t="shared" si="49"/>
        <v>1490</v>
      </c>
      <c r="L225" s="4">
        <f t="shared" si="51"/>
        <v>3196.4651147934169</v>
      </c>
      <c r="M225" s="4">
        <f t="shared" si="52"/>
        <v>6392.9302295868338</v>
      </c>
      <c r="N225" s="4">
        <f t="shared" si="53"/>
        <v>42582.280025744469</v>
      </c>
      <c r="O225" s="4">
        <f t="shared" si="54"/>
        <v>23425.842239884623</v>
      </c>
      <c r="P225" s="4">
        <f t="shared" si="55"/>
        <v>6392.9302295868338</v>
      </c>
      <c r="Q225" s="4">
        <f t="shared" si="56"/>
        <v>5163.5205700509041</v>
      </c>
      <c r="R225" s="4">
        <f t="shared" si="57"/>
        <v>8605.8676167515077</v>
      </c>
      <c r="S225" s="55">
        <f t="shared" si="58"/>
        <v>127769.19298013406</v>
      </c>
      <c r="T225" s="4">
        <f t="shared" si="59"/>
        <v>223529.02900653266</v>
      </c>
      <c r="U225" s="4">
        <f t="shared" si="50"/>
        <v>223529.02900653266</v>
      </c>
      <c r="V225" s="27"/>
      <c r="W225" s="23"/>
      <c r="X225" s="23"/>
      <c r="Y225" s="24"/>
      <c r="AB225" s="23"/>
      <c r="AC225" s="23"/>
    </row>
    <row r="226" spans="1:29" customFormat="1" x14ac:dyDescent="0.25">
      <c r="A226" s="13">
        <v>42</v>
      </c>
      <c r="B226" s="1">
        <v>4216</v>
      </c>
      <c r="C226" s="6" t="s">
        <v>230</v>
      </c>
      <c r="D226" s="6">
        <v>12.788822779316799</v>
      </c>
      <c r="E226" s="5">
        <v>4.2544773404168899</v>
      </c>
      <c r="F226" s="6">
        <v>639.30286577773495</v>
      </c>
      <c r="G226" s="5">
        <f t="shared" si="48"/>
        <v>17.04330011973369</v>
      </c>
      <c r="H226" s="5">
        <f t="shared" si="46"/>
        <v>63.930286577773501</v>
      </c>
      <c r="I226" s="6">
        <f t="shared" si="47"/>
        <v>170.43300119733689</v>
      </c>
      <c r="J226" s="1" t="str">
        <f>IF(G226&gt;=H226,"JA","NEI")</f>
        <v>NEI</v>
      </c>
      <c r="K226" s="1">
        <f t="shared" si="49"/>
        <v>1490</v>
      </c>
      <c r="L226" s="4">
        <f t="shared" si="51"/>
        <v>3432</v>
      </c>
      <c r="M226" s="4">
        <f t="shared" si="52"/>
        <v>6864</v>
      </c>
      <c r="N226" s="4">
        <f t="shared" si="53"/>
        <v>45720</v>
      </c>
      <c r="O226" s="4">
        <f t="shared" si="54"/>
        <v>25152</v>
      </c>
      <c r="P226" s="4">
        <f t="shared" si="55"/>
        <v>6864</v>
      </c>
      <c r="Q226" s="4">
        <f t="shared" si="56"/>
        <v>5544</v>
      </c>
      <c r="R226" s="4">
        <f t="shared" si="57"/>
        <v>9240</v>
      </c>
      <c r="S226" s="55">
        <f t="shared" si="58"/>
        <v>137184</v>
      </c>
      <c r="T226" s="4">
        <f t="shared" si="59"/>
        <v>253945.17178403196</v>
      </c>
      <c r="U226" s="4">
        <f t="shared" si="50"/>
        <v>240000</v>
      </c>
      <c r="V226" s="27"/>
      <c r="W226" s="23"/>
      <c r="X226" s="23"/>
      <c r="Y226" s="24"/>
      <c r="AB226" s="23"/>
      <c r="AC226" s="23"/>
    </row>
    <row r="227" spans="1:29" customFormat="1" x14ac:dyDescent="0.25">
      <c r="A227" s="13">
        <v>42</v>
      </c>
      <c r="B227" s="1">
        <v>4217</v>
      </c>
      <c r="C227" s="6" t="s">
        <v>231</v>
      </c>
      <c r="D227" s="6">
        <v>14.2646639371586</v>
      </c>
      <c r="E227" s="5">
        <v>2.78862518724458</v>
      </c>
      <c r="F227" s="6">
        <v>1133.80831172281</v>
      </c>
      <c r="G227" s="5">
        <f t="shared" si="48"/>
        <v>17.053289124403179</v>
      </c>
      <c r="H227" s="5">
        <f t="shared" si="46"/>
        <v>113.38083117228101</v>
      </c>
      <c r="I227" s="6">
        <f t="shared" si="47"/>
        <v>170.53289124403179</v>
      </c>
      <c r="J227" s="1" t="str">
        <f>IF(G227&gt;=H227,"JA","NEI")</f>
        <v>NEI</v>
      </c>
      <c r="K227" s="1">
        <f t="shared" si="49"/>
        <v>1490</v>
      </c>
      <c r="L227" s="4">
        <f t="shared" si="51"/>
        <v>3432</v>
      </c>
      <c r="M227" s="4">
        <f t="shared" si="52"/>
        <v>6864</v>
      </c>
      <c r="N227" s="4">
        <f t="shared" si="53"/>
        <v>45720</v>
      </c>
      <c r="O227" s="4">
        <f t="shared" si="54"/>
        <v>25152</v>
      </c>
      <c r="P227" s="4">
        <f t="shared" si="55"/>
        <v>6864</v>
      </c>
      <c r="Q227" s="4">
        <f t="shared" si="56"/>
        <v>5544</v>
      </c>
      <c r="R227" s="4">
        <f t="shared" si="57"/>
        <v>9240</v>
      </c>
      <c r="S227" s="55">
        <f t="shared" si="58"/>
        <v>137184</v>
      </c>
      <c r="T227" s="4">
        <f t="shared" si="59"/>
        <v>254094.00795360736</v>
      </c>
      <c r="U227" s="4">
        <f t="shared" si="50"/>
        <v>240000</v>
      </c>
      <c r="V227" s="27"/>
      <c r="W227" s="23"/>
      <c r="X227" s="23"/>
      <c r="Y227" s="24"/>
      <c r="AB227" s="23"/>
      <c r="AC227" s="23"/>
    </row>
    <row r="228" spans="1:29" customFormat="1" x14ac:dyDescent="0.25">
      <c r="A228" s="13">
        <v>42</v>
      </c>
      <c r="B228" s="1">
        <v>4218</v>
      </c>
      <c r="C228" s="6" t="s">
        <v>232</v>
      </c>
      <c r="D228" s="6">
        <v>5.4127411459980301</v>
      </c>
      <c r="E228" s="5">
        <v>1.51752399807719</v>
      </c>
      <c r="F228" s="6">
        <v>262.51557617756902</v>
      </c>
      <c r="G228" s="5">
        <f t="shared" si="48"/>
        <v>6.9302651440752197</v>
      </c>
      <c r="H228" s="5">
        <f t="shared" si="46"/>
        <v>26.251557617756902</v>
      </c>
      <c r="I228" s="6">
        <f t="shared" si="47"/>
        <v>69.3026514407522</v>
      </c>
      <c r="J228" s="1" t="str">
        <f>IF(G228&gt;=H228,"JA","NEI")</f>
        <v>NEI</v>
      </c>
      <c r="K228" s="1">
        <f t="shared" si="49"/>
        <v>1490</v>
      </c>
      <c r="L228" s="4">
        <f t="shared" si="51"/>
        <v>1476.6315942481071</v>
      </c>
      <c r="M228" s="4">
        <f t="shared" si="52"/>
        <v>2953.2631884962143</v>
      </c>
      <c r="N228" s="4">
        <f t="shared" si="53"/>
        <v>19671.211098200311</v>
      </c>
      <c r="O228" s="4">
        <f t="shared" si="54"/>
        <v>10821.747627776338</v>
      </c>
      <c r="P228" s="4">
        <f t="shared" si="55"/>
        <v>2953.2631884962143</v>
      </c>
      <c r="Q228" s="4">
        <f t="shared" si="56"/>
        <v>2385.3279599392499</v>
      </c>
      <c r="R228" s="4">
        <f t="shared" si="57"/>
        <v>3975.5465998987502</v>
      </c>
      <c r="S228" s="55">
        <f t="shared" si="58"/>
        <v>59023.959389665601</v>
      </c>
      <c r="T228" s="4">
        <f t="shared" si="59"/>
        <v>103260.95064672078</v>
      </c>
      <c r="U228" s="4">
        <f t="shared" si="50"/>
        <v>103260.95064672078</v>
      </c>
      <c r="V228" s="27"/>
      <c r="W228" s="23"/>
      <c r="X228" s="23"/>
      <c r="Y228" s="24"/>
      <c r="AB228" s="23"/>
      <c r="AC228" s="23"/>
    </row>
    <row r="229" spans="1:29" customFormat="1" x14ac:dyDescent="0.25">
      <c r="A229" s="13">
        <v>42</v>
      </c>
      <c r="B229" s="1">
        <v>4219</v>
      </c>
      <c r="C229" s="6" t="s">
        <v>233</v>
      </c>
      <c r="D229" s="6">
        <v>12.565115553937501</v>
      </c>
      <c r="E229" s="5">
        <v>4.84701844577478</v>
      </c>
      <c r="F229" s="6">
        <v>589.156884849162</v>
      </c>
      <c r="G229" s="5">
        <f t="shared" si="48"/>
        <v>17.412133999712282</v>
      </c>
      <c r="H229" s="5">
        <f t="shared" si="46"/>
        <v>58.915688484916203</v>
      </c>
      <c r="I229" s="6">
        <f t="shared" si="47"/>
        <v>174.12133999712282</v>
      </c>
      <c r="J229" s="1" t="str">
        <f>IF(G229&gt;=H229,"JA","NEI")</f>
        <v>NEI</v>
      </c>
      <c r="K229" s="1">
        <f t="shared" si="49"/>
        <v>1490</v>
      </c>
      <c r="L229" s="4">
        <f t="shared" si="51"/>
        <v>3432</v>
      </c>
      <c r="M229" s="4">
        <f t="shared" si="52"/>
        <v>6864</v>
      </c>
      <c r="N229" s="4">
        <f t="shared" si="53"/>
        <v>45720</v>
      </c>
      <c r="O229" s="4">
        <f t="shared" si="54"/>
        <v>25152</v>
      </c>
      <c r="P229" s="4">
        <f t="shared" si="55"/>
        <v>6864</v>
      </c>
      <c r="Q229" s="4">
        <f t="shared" si="56"/>
        <v>5544</v>
      </c>
      <c r="R229" s="4">
        <f t="shared" si="57"/>
        <v>9240</v>
      </c>
      <c r="S229" s="55">
        <f t="shared" si="58"/>
        <v>137184</v>
      </c>
      <c r="T229" s="4">
        <f t="shared" si="59"/>
        <v>259440.79659571301</v>
      </c>
      <c r="U229" s="4">
        <f t="shared" si="50"/>
        <v>240000</v>
      </c>
      <c r="V229" s="27"/>
      <c r="W229" s="23"/>
      <c r="X229" s="23"/>
      <c r="Y229" s="24"/>
      <c r="AB229" s="23"/>
      <c r="AC229" s="23"/>
    </row>
    <row r="230" spans="1:29" customFormat="1" x14ac:dyDescent="0.25">
      <c r="A230" s="13">
        <v>42</v>
      </c>
      <c r="B230" s="1">
        <v>4220</v>
      </c>
      <c r="C230" s="6" t="s">
        <v>234</v>
      </c>
      <c r="D230" s="6">
        <v>9.6986308652992008</v>
      </c>
      <c r="E230" s="5">
        <v>1.8795477578451401</v>
      </c>
      <c r="F230" s="6">
        <v>968.67979498364696</v>
      </c>
      <c r="G230" s="5">
        <f t="shared" si="48"/>
        <v>11.578178623144341</v>
      </c>
      <c r="H230" s="5">
        <f t="shared" si="46"/>
        <v>96.867979498364704</v>
      </c>
      <c r="I230" s="6">
        <f t="shared" si="47"/>
        <v>115.78178623144341</v>
      </c>
      <c r="J230" s="1" t="str">
        <f>IF(G230&gt;=H230,"JA","NEI")</f>
        <v>NEI</v>
      </c>
      <c r="K230" s="1">
        <f t="shared" si="49"/>
        <v>1490</v>
      </c>
      <c r="L230" s="4">
        <f t="shared" si="51"/>
        <v>2466.9625192333647</v>
      </c>
      <c r="M230" s="4">
        <f t="shared" si="52"/>
        <v>4933.9250384667293</v>
      </c>
      <c r="N230" s="4">
        <f t="shared" si="53"/>
        <v>32864.081112864056</v>
      </c>
      <c r="O230" s="4">
        <f t="shared" si="54"/>
        <v>18079.557483612352</v>
      </c>
      <c r="P230" s="4">
        <f t="shared" si="55"/>
        <v>4933.9250384667293</v>
      </c>
      <c r="Q230" s="4">
        <f t="shared" si="56"/>
        <v>3985.0933003000505</v>
      </c>
      <c r="R230" s="4">
        <f t="shared" si="57"/>
        <v>6641.8221671667507</v>
      </c>
      <c r="S230" s="55">
        <f t="shared" si="58"/>
        <v>98609.494824740643</v>
      </c>
      <c r="T230" s="4">
        <f t="shared" si="59"/>
        <v>172514.86148485067</v>
      </c>
      <c r="U230" s="4">
        <f t="shared" si="50"/>
        <v>172514.86148485067</v>
      </c>
      <c r="V230" s="27"/>
      <c r="W230" s="23"/>
      <c r="X230" s="23"/>
      <c r="Y230" s="24"/>
      <c r="AB230" s="23"/>
      <c r="AC230" s="23"/>
    </row>
    <row r="231" spans="1:29" customFormat="1" x14ac:dyDescent="0.25">
      <c r="A231" s="13">
        <v>42</v>
      </c>
      <c r="B231" s="1">
        <v>4221</v>
      </c>
      <c r="C231" s="6" t="s">
        <v>235</v>
      </c>
      <c r="D231" s="6">
        <v>10.523393850879099</v>
      </c>
      <c r="E231" s="5">
        <v>2.2467749184662997</v>
      </c>
      <c r="F231" s="6">
        <v>689.69189905451594</v>
      </c>
      <c r="G231" s="5">
        <f t="shared" si="48"/>
        <v>12.7701687693454</v>
      </c>
      <c r="H231" s="5">
        <f t="shared" si="46"/>
        <v>68.9691899054516</v>
      </c>
      <c r="I231" s="6">
        <f t="shared" si="47"/>
        <v>127.70168769345401</v>
      </c>
      <c r="J231" s="1" t="str">
        <f>IF(G231&gt;=H231,"JA","NEI")</f>
        <v>NEI</v>
      </c>
      <c r="K231" s="1">
        <f t="shared" si="49"/>
        <v>1490</v>
      </c>
      <c r="L231" s="4">
        <f t="shared" si="51"/>
        <v>2720.9398596844244</v>
      </c>
      <c r="M231" s="4">
        <f t="shared" si="52"/>
        <v>5441.8797193688488</v>
      </c>
      <c r="N231" s="4">
        <f t="shared" si="53"/>
        <v>36247.485543348448</v>
      </c>
      <c r="O231" s="4">
        <f t="shared" si="54"/>
        <v>19940.873936708231</v>
      </c>
      <c r="P231" s="4">
        <f t="shared" si="55"/>
        <v>5441.8797193688488</v>
      </c>
      <c r="Q231" s="4">
        <f t="shared" si="56"/>
        <v>4395.3643887209928</v>
      </c>
      <c r="R231" s="4">
        <f t="shared" si="57"/>
        <v>7325.6073145349883</v>
      </c>
      <c r="S231" s="55">
        <f t="shared" si="58"/>
        <v>108761.48418151168</v>
      </c>
      <c r="T231" s="4">
        <f t="shared" si="59"/>
        <v>190275.51466324646</v>
      </c>
      <c r="U231" s="4">
        <f t="shared" si="50"/>
        <v>190275.51466324646</v>
      </c>
      <c r="V231" s="27"/>
      <c r="W231" s="23"/>
      <c r="X231" s="23"/>
      <c r="Y231" s="24"/>
      <c r="AB231" s="23"/>
      <c r="AC231" s="23"/>
    </row>
    <row r="232" spans="1:29" customFormat="1" x14ac:dyDescent="0.25">
      <c r="A232" s="13">
        <v>42</v>
      </c>
      <c r="B232" s="1">
        <v>4222</v>
      </c>
      <c r="C232" s="6" t="s">
        <v>236</v>
      </c>
      <c r="D232" s="6">
        <v>3.1185743959114998</v>
      </c>
      <c r="E232" s="5">
        <v>2.7295330346837798</v>
      </c>
      <c r="F232" s="6">
        <v>723.63679268680892</v>
      </c>
      <c r="G232" s="5">
        <f t="shared" si="48"/>
        <v>5.8481074305952792</v>
      </c>
      <c r="H232" s="5">
        <f t="shared" si="46"/>
        <v>72.363679268680897</v>
      </c>
      <c r="I232" s="6">
        <f t="shared" si="47"/>
        <v>58.481074305952788</v>
      </c>
      <c r="J232" s="1" t="str">
        <f>IF(G232&gt;=H232,"JA","NEI")</f>
        <v>NEI</v>
      </c>
      <c r="K232" s="1">
        <f t="shared" si="49"/>
        <v>1490</v>
      </c>
      <c r="L232" s="4">
        <f t="shared" si="51"/>
        <v>1246.0562502369362</v>
      </c>
      <c r="M232" s="4">
        <f t="shared" si="52"/>
        <v>2492.1125004738724</v>
      </c>
      <c r="N232" s="4">
        <f t="shared" si="53"/>
        <v>16599.56053637317</v>
      </c>
      <c r="O232" s="4">
        <f t="shared" si="54"/>
        <v>9131.936715023141</v>
      </c>
      <c r="P232" s="4">
        <f t="shared" si="55"/>
        <v>2492.1125004738724</v>
      </c>
      <c r="Q232" s="4">
        <f t="shared" si="56"/>
        <v>2012.860096536589</v>
      </c>
      <c r="R232" s="4">
        <f t="shared" si="57"/>
        <v>3354.7668275609817</v>
      </c>
      <c r="S232" s="55">
        <f t="shared" si="58"/>
        <v>49807.395289191096</v>
      </c>
      <c r="T232" s="4">
        <f t="shared" si="59"/>
        <v>87136.800715869656</v>
      </c>
      <c r="U232" s="4">
        <f t="shared" si="50"/>
        <v>87136.800715869656</v>
      </c>
      <c r="V232" s="27"/>
      <c r="W232" s="23"/>
      <c r="X232" s="23"/>
      <c r="Y232" s="24"/>
      <c r="AB232" s="23"/>
      <c r="AC232" s="23"/>
    </row>
    <row r="233" spans="1:29" customFormat="1" x14ac:dyDescent="0.25">
      <c r="A233" s="13">
        <v>42</v>
      </c>
      <c r="B233" s="1">
        <v>4223</v>
      </c>
      <c r="C233" s="6" t="s">
        <v>237</v>
      </c>
      <c r="D233" s="6">
        <v>13.9159600868364</v>
      </c>
      <c r="E233" s="5">
        <v>7.4238655382180498</v>
      </c>
      <c r="F233" s="6">
        <v>385.83407495035203</v>
      </c>
      <c r="G233" s="5">
        <f t="shared" si="48"/>
        <v>21.339825625054448</v>
      </c>
      <c r="H233" s="5">
        <f t="shared" si="46"/>
        <v>38.583407495035203</v>
      </c>
      <c r="I233" s="6">
        <f t="shared" si="47"/>
        <v>213.39825625054448</v>
      </c>
      <c r="J233" s="1" t="str">
        <f>IF(G233&gt;=H233,"JA","NEI")</f>
        <v>NEI</v>
      </c>
      <c r="K233" s="1">
        <f t="shared" si="49"/>
        <v>1200</v>
      </c>
      <c r="L233" s="4">
        <f t="shared" si="51"/>
        <v>3661.9140772593432</v>
      </c>
      <c r="M233" s="4">
        <f t="shared" si="52"/>
        <v>7323.8281545186865</v>
      </c>
      <c r="N233" s="4">
        <f t="shared" si="53"/>
        <v>48782.841378874473</v>
      </c>
      <c r="O233" s="4">
        <f t="shared" si="54"/>
        <v>26836.964706068477</v>
      </c>
      <c r="P233" s="4">
        <f t="shared" si="55"/>
        <v>7323.8281545186865</v>
      </c>
      <c r="Q233" s="4">
        <f t="shared" si="56"/>
        <v>5915.3996632650933</v>
      </c>
      <c r="R233" s="4">
        <f t="shared" si="57"/>
        <v>9858.9994387751558</v>
      </c>
      <c r="S233" s="55">
        <f t="shared" si="58"/>
        <v>146374.13192737347</v>
      </c>
      <c r="T233" s="4">
        <f t="shared" si="59"/>
        <v>256077.90750065338</v>
      </c>
      <c r="U233" s="4">
        <f t="shared" si="50"/>
        <v>256077.90750065338</v>
      </c>
      <c r="V233" s="27"/>
      <c r="W233" s="23"/>
      <c r="X233" s="23"/>
      <c r="Y233" s="24"/>
      <c r="AB233" s="23"/>
      <c r="AC233" s="23"/>
    </row>
    <row r="234" spans="1:29" customFormat="1" x14ac:dyDescent="0.25">
      <c r="A234" s="13">
        <v>42</v>
      </c>
      <c r="B234" s="1">
        <v>4224</v>
      </c>
      <c r="C234" s="6" t="s">
        <v>238</v>
      </c>
      <c r="D234" s="6">
        <v>9.7106414267140693</v>
      </c>
      <c r="E234" s="5">
        <v>2.58474921116564</v>
      </c>
      <c r="F234" s="6">
        <v>890.98811779288394</v>
      </c>
      <c r="G234" s="5">
        <f t="shared" si="48"/>
        <v>12.295390637879709</v>
      </c>
      <c r="H234" s="5">
        <f t="shared" si="46"/>
        <v>89.098811779288397</v>
      </c>
      <c r="I234" s="6">
        <f t="shared" si="47"/>
        <v>122.95390637879709</v>
      </c>
      <c r="J234" s="1" t="str">
        <f>IF(G234&gt;=H234,"JA","NEI")</f>
        <v>NEI</v>
      </c>
      <c r="K234" s="1">
        <f t="shared" si="49"/>
        <v>1490</v>
      </c>
      <c r="L234" s="4">
        <f t="shared" si="51"/>
        <v>2619.7788832130295</v>
      </c>
      <c r="M234" s="4">
        <f t="shared" si="52"/>
        <v>5239.5577664260591</v>
      </c>
      <c r="N234" s="4">
        <f t="shared" si="53"/>
        <v>34899.851556089663</v>
      </c>
      <c r="O234" s="4">
        <f t="shared" si="54"/>
        <v>19199.498388861924</v>
      </c>
      <c r="P234" s="4">
        <f t="shared" si="55"/>
        <v>5239.5577664260591</v>
      </c>
      <c r="Q234" s="4">
        <f t="shared" si="56"/>
        <v>4231.9505036518167</v>
      </c>
      <c r="R234" s="4">
        <f t="shared" si="57"/>
        <v>7053.2508394196948</v>
      </c>
      <c r="S234" s="55">
        <f t="shared" si="58"/>
        <v>104717.87480031942</v>
      </c>
      <c r="T234" s="4">
        <f t="shared" si="59"/>
        <v>183201.32050440766</v>
      </c>
      <c r="U234" s="4">
        <f t="shared" si="50"/>
        <v>183201.32050440766</v>
      </c>
      <c r="V234" s="27"/>
      <c r="W234" s="23"/>
      <c r="X234" s="23"/>
      <c r="Y234" s="24"/>
      <c r="AB234" s="23"/>
      <c r="AC234" s="23"/>
    </row>
    <row r="235" spans="1:29" customFormat="1" x14ac:dyDescent="0.25">
      <c r="A235" s="13">
        <v>42</v>
      </c>
      <c r="B235" s="1">
        <v>4225</v>
      </c>
      <c r="C235" s="6" t="s">
        <v>239</v>
      </c>
      <c r="D235" s="6">
        <v>31.5876803994115</v>
      </c>
      <c r="E235" s="5">
        <v>10.147244927231799</v>
      </c>
      <c r="F235" s="6">
        <v>645.31561776226101</v>
      </c>
      <c r="G235" s="5">
        <f t="shared" si="48"/>
        <v>41.7349253266433</v>
      </c>
      <c r="H235" s="5">
        <f t="shared" si="46"/>
        <v>64.531561776226098</v>
      </c>
      <c r="I235" s="6">
        <f t="shared" si="47"/>
        <v>417.34925326643298</v>
      </c>
      <c r="J235" s="1" t="str">
        <f>IF(G235&gt;=H235,"JA","NEI")</f>
        <v>NEI</v>
      </c>
      <c r="K235" s="1">
        <f t="shared" si="49"/>
        <v>1200</v>
      </c>
      <c r="L235" s="4">
        <f t="shared" si="51"/>
        <v>7161.7131860519903</v>
      </c>
      <c r="M235" s="4">
        <f t="shared" si="52"/>
        <v>14323.426372103981</v>
      </c>
      <c r="N235" s="4">
        <f t="shared" si="53"/>
        <v>95406.039296706585</v>
      </c>
      <c r="O235" s="4">
        <f t="shared" si="54"/>
        <v>52485.842090786617</v>
      </c>
      <c r="P235" s="4">
        <f t="shared" si="55"/>
        <v>14323.426372103981</v>
      </c>
      <c r="Q235" s="4">
        <f t="shared" si="56"/>
        <v>11568.921300545522</v>
      </c>
      <c r="R235" s="4">
        <f t="shared" si="57"/>
        <v>19281.535500909202</v>
      </c>
      <c r="S235" s="55">
        <f t="shared" si="58"/>
        <v>286268.19980051171</v>
      </c>
      <c r="T235" s="4">
        <f t="shared" si="59"/>
        <v>500819.10391971958</v>
      </c>
      <c r="U235" s="4">
        <f t="shared" si="50"/>
        <v>500819.10391971958</v>
      </c>
      <c r="V235" s="27"/>
      <c r="W235" s="23"/>
      <c r="X235" s="23"/>
      <c r="Y235" s="24"/>
      <c r="AB235" s="23"/>
      <c r="AC235" s="23"/>
    </row>
    <row r="236" spans="1:29" customFormat="1" x14ac:dyDescent="0.25">
      <c r="A236" s="13">
        <v>42</v>
      </c>
      <c r="B236" s="1">
        <v>4226</v>
      </c>
      <c r="C236" s="6" t="s">
        <v>240</v>
      </c>
      <c r="D236" s="6">
        <v>15.8113303618952</v>
      </c>
      <c r="E236" s="5">
        <v>2.4629833730163604</v>
      </c>
      <c r="F236" s="6">
        <v>463.29422589226903</v>
      </c>
      <c r="G236" s="5">
        <f t="shared" si="48"/>
        <v>18.274313734911559</v>
      </c>
      <c r="H236" s="5">
        <f t="shared" si="46"/>
        <v>46.329422589226908</v>
      </c>
      <c r="I236" s="6">
        <f t="shared" si="47"/>
        <v>182.74313734911559</v>
      </c>
      <c r="J236" s="1" t="str">
        <f>IF(G236&gt;=H236,"JA","NEI")</f>
        <v>NEI</v>
      </c>
      <c r="K236" s="1">
        <f t="shared" si="49"/>
        <v>1490</v>
      </c>
      <c r="L236" s="4">
        <f t="shared" si="51"/>
        <v>3432</v>
      </c>
      <c r="M236" s="4">
        <f t="shared" si="52"/>
        <v>6864</v>
      </c>
      <c r="N236" s="4">
        <f t="shared" si="53"/>
        <v>45720</v>
      </c>
      <c r="O236" s="4">
        <f t="shared" si="54"/>
        <v>25152</v>
      </c>
      <c r="P236" s="4">
        <f t="shared" si="55"/>
        <v>6864</v>
      </c>
      <c r="Q236" s="4">
        <f t="shared" si="56"/>
        <v>5544</v>
      </c>
      <c r="R236" s="4">
        <f t="shared" si="57"/>
        <v>9240</v>
      </c>
      <c r="S236" s="55">
        <f t="shared" si="58"/>
        <v>137184</v>
      </c>
      <c r="T236" s="4">
        <f t="shared" si="59"/>
        <v>272287.27465018223</v>
      </c>
      <c r="U236" s="4">
        <f t="shared" si="50"/>
        <v>240000</v>
      </c>
      <c r="V236" s="27"/>
      <c r="W236" s="23"/>
      <c r="X236" s="23"/>
      <c r="Y236" s="24"/>
      <c r="AB236" s="23"/>
      <c r="AC236" s="23"/>
    </row>
    <row r="237" spans="1:29" customFormat="1" x14ac:dyDescent="0.25">
      <c r="A237" s="13">
        <v>42</v>
      </c>
      <c r="B237" s="1">
        <v>4227</v>
      </c>
      <c r="C237" s="6" t="s">
        <v>241</v>
      </c>
      <c r="D237" s="6">
        <v>27.416920699960599</v>
      </c>
      <c r="E237" s="5">
        <v>6.5221915234637002</v>
      </c>
      <c r="F237" s="6">
        <v>966.7927789949631</v>
      </c>
      <c r="G237" s="5">
        <f t="shared" si="48"/>
        <v>33.939112223424303</v>
      </c>
      <c r="H237" s="5">
        <f t="shared" si="46"/>
        <v>96.679277899496313</v>
      </c>
      <c r="I237" s="6">
        <f t="shared" si="47"/>
        <v>339.39112223424303</v>
      </c>
      <c r="J237" s="1" t="str">
        <f>IF(G237&gt;=H237,"JA","NEI")</f>
        <v>NEI</v>
      </c>
      <c r="K237" s="1">
        <f t="shared" si="49"/>
        <v>1200</v>
      </c>
      <c r="L237" s="4">
        <f t="shared" si="51"/>
        <v>5823.951657539611</v>
      </c>
      <c r="M237" s="4">
        <f t="shared" si="52"/>
        <v>11647.903315079222</v>
      </c>
      <c r="N237" s="4">
        <f t="shared" si="53"/>
        <v>77584.81054274796</v>
      </c>
      <c r="O237" s="4">
        <f t="shared" si="54"/>
        <v>42681.827532178409</v>
      </c>
      <c r="P237" s="4">
        <f t="shared" si="55"/>
        <v>11647.903315079222</v>
      </c>
      <c r="Q237" s="4">
        <f t="shared" si="56"/>
        <v>9407.9219083332173</v>
      </c>
      <c r="R237" s="4">
        <f t="shared" si="57"/>
        <v>15679.869847222028</v>
      </c>
      <c r="S237" s="55">
        <f t="shared" si="58"/>
        <v>232795.15856291199</v>
      </c>
      <c r="T237" s="4">
        <f t="shared" si="59"/>
        <v>407269.34668109164</v>
      </c>
      <c r="U237" s="4">
        <f t="shared" si="50"/>
        <v>407269.34668109164</v>
      </c>
      <c r="V237" s="27"/>
      <c r="W237" s="23"/>
      <c r="X237" s="23"/>
      <c r="Y237" s="24"/>
      <c r="AB237" s="23"/>
      <c r="AC237" s="23"/>
    </row>
    <row r="238" spans="1:29" customFormat="1" ht="15.75" thickBot="1" x14ac:dyDescent="0.3">
      <c r="A238" s="18">
        <v>42</v>
      </c>
      <c r="B238" s="3">
        <v>4228</v>
      </c>
      <c r="C238" s="11" t="s">
        <v>242</v>
      </c>
      <c r="D238" s="11">
        <v>13.710653664049801</v>
      </c>
      <c r="E238" s="10">
        <v>4.5789920766621899</v>
      </c>
      <c r="F238" s="11">
        <v>1561.3451225010699</v>
      </c>
      <c r="G238" s="10">
        <f t="shared" si="48"/>
        <v>18.28964574071199</v>
      </c>
      <c r="H238" s="10">
        <f t="shared" si="46"/>
        <v>156.13451225010701</v>
      </c>
      <c r="I238" s="11">
        <f t="shared" si="47"/>
        <v>182.8964574071199</v>
      </c>
      <c r="J238" s="3" t="str">
        <f>IF(G238&gt;=H238,"JA","NEI")</f>
        <v>NEI</v>
      </c>
      <c r="K238" s="3">
        <f t="shared" si="49"/>
        <v>1490</v>
      </c>
      <c r="L238" s="19">
        <f t="shared" si="51"/>
        <v>3432</v>
      </c>
      <c r="M238" s="19">
        <f t="shared" si="52"/>
        <v>6864</v>
      </c>
      <c r="N238" s="19">
        <f t="shared" si="53"/>
        <v>45720</v>
      </c>
      <c r="O238" s="19">
        <f t="shared" si="54"/>
        <v>25152</v>
      </c>
      <c r="P238" s="19">
        <f t="shared" si="55"/>
        <v>6864</v>
      </c>
      <c r="Q238" s="19">
        <f t="shared" si="56"/>
        <v>5544</v>
      </c>
      <c r="R238" s="19">
        <f t="shared" si="57"/>
        <v>9240</v>
      </c>
      <c r="S238" s="53">
        <f t="shared" si="58"/>
        <v>137184</v>
      </c>
      <c r="T238" s="19">
        <f t="shared" si="59"/>
        <v>272515.72153660865</v>
      </c>
      <c r="U238" s="19">
        <f t="shared" si="50"/>
        <v>240000</v>
      </c>
      <c r="V238" s="27"/>
      <c r="W238" s="23"/>
      <c r="X238" s="23"/>
      <c r="Y238" s="24"/>
      <c r="AB238" s="23"/>
      <c r="AC238" s="23"/>
    </row>
    <row r="239" spans="1:29" customFormat="1" x14ac:dyDescent="0.25">
      <c r="A239" s="17">
        <v>46</v>
      </c>
      <c r="B239" s="2">
        <v>4601</v>
      </c>
      <c r="C239" s="8" t="s">
        <v>243</v>
      </c>
      <c r="D239" s="8">
        <v>29.582241716254</v>
      </c>
      <c r="E239" s="7">
        <v>72.675800160231688</v>
      </c>
      <c r="F239" s="8">
        <v>467.59574637955802</v>
      </c>
      <c r="G239" s="7">
        <f t="shared" si="48"/>
        <v>102.25804187648569</v>
      </c>
      <c r="H239" s="7">
        <f t="shared" si="46"/>
        <v>46.759574637955808</v>
      </c>
      <c r="I239" s="8">
        <f t="shared" si="47"/>
        <v>467.59574637955802</v>
      </c>
      <c r="J239" s="2" t="str">
        <f>IF(G239&gt;=H239,"JA","NEI")</f>
        <v>JA</v>
      </c>
      <c r="K239" s="2">
        <f t="shared" si="49"/>
        <v>1200</v>
      </c>
      <c r="L239" s="9">
        <f t="shared" si="51"/>
        <v>8023.9430078732157</v>
      </c>
      <c r="M239" s="9">
        <f t="shared" si="52"/>
        <v>16047.886015746431</v>
      </c>
      <c r="N239" s="9">
        <f t="shared" si="53"/>
        <v>106892.38762236696</v>
      </c>
      <c r="O239" s="9">
        <f t="shared" si="54"/>
        <v>58804.841064693217</v>
      </c>
      <c r="P239" s="9">
        <f t="shared" si="55"/>
        <v>16047.886015746431</v>
      </c>
      <c r="Q239" s="9">
        <f t="shared" si="56"/>
        <v>12961.754089641348</v>
      </c>
      <c r="R239" s="9">
        <f t="shared" si="57"/>
        <v>21602.923482735579</v>
      </c>
      <c r="S239" s="54">
        <f t="shared" si="58"/>
        <v>320733.27435666643</v>
      </c>
      <c r="T239" s="9">
        <f t="shared" si="59"/>
        <v>561114.89565546962</v>
      </c>
      <c r="U239" s="9">
        <f t="shared" si="50"/>
        <v>561114.89565546962</v>
      </c>
      <c r="V239" s="27"/>
      <c r="W239" s="23"/>
      <c r="X239" s="23"/>
      <c r="Y239" s="24"/>
      <c r="AB239" s="23"/>
      <c r="AC239" s="23"/>
    </row>
    <row r="240" spans="1:29" customFormat="1" x14ac:dyDescent="0.25">
      <c r="A240" s="13">
        <v>46</v>
      </c>
      <c r="B240" s="1">
        <v>4602</v>
      </c>
      <c r="C240" s="6" t="s">
        <v>244</v>
      </c>
      <c r="D240" s="6">
        <v>29.702476648507698</v>
      </c>
      <c r="E240" s="5">
        <v>11.918500971684701</v>
      </c>
      <c r="F240" s="6">
        <v>543.99555562639591</v>
      </c>
      <c r="G240" s="5">
        <f t="shared" si="48"/>
        <v>41.620977620192399</v>
      </c>
      <c r="H240" s="5">
        <f t="shared" si="46"/>
        <v>54.399555562639591</v>
      </c>
      <c r="I240" s="6">
        <f t="shared" si="47"/>
        <v>416.209776201924</v>
      </c>
      <c r="J240" s="1" t="str">
        <f>IF(G240&gt;=H240,"JA","NEI")</f>
        <v>NEI</v>
      </c>
      <c r="K240" s="1">
        <f t="shared" si="49"/>
        <v>1200</v>
      </c>
      <c r="L240" s="4">
        <f t="shared" si="51"/>
        <v>7142.1597596250158</v>
      </c>
      <c r="M240" s="4">
        <f t="shared" si="52"/>
        <v>14284.319519250032</v>
      </c>
      <c r="N240" s="4">
        <f t="shared" si="53"/>
        <v>95145.554839759832</v>
      </c>
      <c r="O240" s="4">
        <f t="shared" si="54"/>
        <v>52342.541455153965</v>
      </c>
      <c r="P240" s="4">
        <f t="shared" si="55"/>
        <v>14284.319519250032</v>
      </c>
      <c r="Q240" s="4">
        <f t="shared" si="56"/>
        <v>11537.334996317333</v>
      </c>
      <c r="R240" s="4">
        <f t="shared" si="57"/>
        <v>19228.89166052889</v>
      </c>
      <c r="S240" s="55">
        <f t="shared" si="58"/>
        <v>285486.60969242372</v>
      </c>
      <c r="T240" s="4">
        <f t="shared" si="59"/>
        <v>499451.73144230881</v>
      </c>
      <c r="U240" s="4">
        <f t="shared" si="50"/>
        <v>499451.73144230881</v>
      </c>
      <c r="V240" s="27"/>
      <c r="W240" s="23"/>
      <c r="X240" s="23"/>
      <c r="Y240" s="24"/>
      <c r="AB240" s="23"/>
      <c r="AC240" s="23"/>
    </row>
    <row r="241" spans="1:29" customFormat="1" x14ac:dyDescent="0.25">
      <c r="A241" s="13">
        <v>46</v>
      </c>
      <c r="B241" s="1">
        <v>4611</v>
      </c>
      <c r="C241" s="6" t="s">
        <v>245</v>
      </c>
      <c r="D241" s="6">
        <v>30.753769104142101</v>
      </c>
      <c r="E241" s="5">
        <v>5.1387048749552999</v>
      </c>
      <c r="F241" s="6">
        <v>421.90042442084496</v>
      </c>
      <c r="G241" s="5">
        <f t="shared" si="48"/>
        <v>35.892473979097403</v>
      </c>
      <c r="H241" s="5">
        <f t="shared" si="46"/>
        <v>42.190042442084497</v>
      </c>
      <c r="I241" s="6">
        <f t="shared" si="47"/>
        <v>358.92473979097406</v>
      </c>
      <c r="J241" s="1" t="str">
        <f>IF(G241&gt;=H241,"JA","NEI")</f>
        <v>NEI</v>
      </c>
      <c r="K241" s="1">
        <f t="shared" si="49"/>
        <v>1200</v>
      </c>
      <c r="L241" s="4">
        <f t="shared" si="51"/>
        <v>6159.1485348131155</v>
      </c>
      <c r="M241" s="4">
        <f t="shared" si="52"/>
        <v>12318.297069626231</v>
      </c>
      <c r="N241" s="4">
        <f t="shared" si="53"/>
        <v>82050.195516216671</v>
      </c>
      <c r="O241" s="4">
        <f t="shared" si="54"/>
        <v>45138.3752761129</v>
      </c>
      <c r="P241" s="4">
        <f t="shared" si="55"/>
        <v>12318.297069626231</v>
      </c>
      <c r="Q241" s="4">
        <f t="shared" si="56"/>
        <v>9949.3937870058016</v>
      </c>
      <c r="R241" s="4">
        <f t="shared" si="57"/>
        <v>16582.322978343003</v>
      </c>
      <c r="S241" s="55">
        <f t="shared" si="58"/>
        <v>246193.65751742493</v>
      </c>
      <c r="T241" s="4">
        <f t="shared" si="59"/>
        <v>430709.68774916889</v>
      </c>
      <c r="U241" s="4">
        <f t="shared" si="50"/>
        <v>430709.68774916889</v>
      </c>
      <c r="V241" s="27"/>
      <c r="W241" s="23"/>
      <c r="X241" s="23"/>
      <c r="Y241" s="24"/>
      <c r="AB241" s="23"/>
      <c r="AC241" s="23"/>
    </row>
    <row r="242" spans="1:29" customFormat="1" x14ac:dyDescent="0.25">
      <c r="A242" s="13">
        <v>46</v>
      </c>
      <c r="B242" s="1">
        <v>4612</v>
      </c>
      <c r="C242" s="6" t="s">
        <v>246</v>
      </c>
      <c r="D242" s="6">
        <v>29.604721340824899</v>
      </c>
      <c r="E242" s="5">
        <v>6.3661829774442902</v>
      </c>
      <c r="F242" s="6">
        <v>247.586718598315</v>
      </c>
      <c r="G242" s="5">
        <f t="shared" si="48"/>
        <v>35.970904318269191</v>
      </c>
      <c r="H242" s="5">
        <f t="shared" si="46"/>
        <v>24.758671859831502</v>
      </c>
      <c r="I242" s="6">
        <f t="shared" si="47"/>
        <v>247.586718598315</v>
      </c>
      <c r="J242" s="1" t="str">
        <f>IF(G242&gt;=H242,"JA","NEI")</f>
        <v>JA</v>
      </c>
      <c r="K242" s="1">
        <f t="shared" si="49"/>
        <v>1200</v>
      </c>
      <c r="L242" s="4">
        <f t="shared" si="51"/>
        <v>4248.5880911470858</v>
      </c>
      <c r="M242" s="4">
        <f t="shared" si="52"/>
        <v>8497.1761822941717</v>
      </c>
      <c r="N242" s="4">
        <f t="shared" si="53"/>
        <v>56598.323871574808</v>
      </c>
      <c r="O242" s="4">
        <f t="shared" si="54"/>
        <v>31136.505730924098</v>
      </c>
      <c r="P242" s="4">
        <f t="shared" si="55"/>
        <v>8497.1761822941717</v>
      </c>
      <c r="Q242" s="4">
        <f t="shared" si="56"/>
        <v>6863.1038395452915</v>
      </c>
      <c r="R242" s="4">
        <f t="shared" si="57"/>
        <v>11438.506399242153</v>
      </c>
      <c r="S242" s="55">
        <f t="shared" si="58"/>
        <v>169824.68202095624</v>
      </c>
      <c r="T242" s="4">
        <f t="shared" si="59"/>
        <v>297104.06231797801</v>
      </c>
      <c r="U242" s="4">
        <f t="shared" si="50"/>
        <v>297104.06231797801</v>
      </c>
      <c r="V242" s="27"/>
      <c r="W242" s="23"/>
      <c r="X242" s="23"/>
      <c r="Y242" s="24"/>
      <c r="AB242" s="23"/>
      <c r="AC242" s="23"/>
    </row>
    <row r="243" spans="1:29" customFormat="1" x14ac:dyDescent="0.25">
      <c r="A243" s="13">
        <v>46</v>
      </c>
      <c r="B243" s="1">
        <v>4613</v>
      </c>
      <c r="C243" s="6" t="s">
        <v>247</v>
      </c>
      <c r="D243" s="6">
        <v>16.5069347420682</v>
      </c>
      <c r="E243" s="5">
        <v>9.4320772170003089</v>
      </c>
      <c r="F243" s="6">
        <v>247.40271015796301</v>
      </c>
      <c r="G243" s="5">
        <f t="shared" si="48"/>
        <v>25.939011959068509</v>
      </c>
      <c r="H243" s="5">
        <f t="shared" si="46"/>
        <v>24.740271015796303</v>
      </c>
      <c r="I243" s="6">
        <f t="shared" si="47"/>
        <v>247.40271015796301</v>
      </c>
      <c r="J243" s="1" t="str">
        <f>IF(G243&gt;=H243,"JA","NEI")</f>
        <v>JA</v>
      </c>
      <c r="K243" s="1">
        <f t="shared" si="49"/>
        <v>1200</v>
      </c>
      <c r="L243" s="4">
        <f t="shared" si="51"/>
        <v>4245.4305063106449</v>
      </c>
      <c r="M243" s="4">
        <f t="shared" si="52"/>
        <v>8490.8610126212898</v>
      </c>
      <c r="N243" s="4">
        <f t="shared" si="53"/>
        <v>56556.259542110347</v>
      </c>
      <c r="O243" s="4">
        <f t="shared" si="54"/>
        <v>31113.36482946543</v>
      </c>
      <c r="P243" s="4">
        <f t="shared" si="55"/>
        <v>8490.8610126212898</v>
      </c>
      <c r="Q243" s="4">
        <f t="shared" si="56"/>
        <v>6858.0031255787344</v>
      </c>
      <c r="R243" s="4">
        <f t="shared" si="57"/>
        <v>11430.005209297891</v>
      </c>
      <c r="S243" s="55">
        <f t="shared" si="58"/>
        <v>169698.46695154998</v>
      </c>
      <c r="T243" s="4">
        <f t="shared" si="59"/>
        <v>296883.25218955561</v>
      </c>
      <c r="U243" s="4">
        <f t="shared" si="50"/>
        <v>296883.25218955561</v>
      </c>
      <c r="V243" s="27"/>
      <c r="W243" s="23"/>
      <c r="X243" s="23"/>
      <c r="Y243" s="24"/>
      <c r="AB243" s="23"/>
      <c r="AC243" s="23"/>
    </row>
    <row r="244" spans="1:29" customFormat="1" x14ac:dyDescent="0.25">
      <c r="A244" s="13">
        <v>46</v>
      </c>
      <c r="B244" s="1">
        <v>4614</v>
      </c>
      <c r="C244" s="6" t="s">
        <v>248</v>
      </c>
      <c r="D244" s="6">
        <v>8.2426234650413193</v>
      </c>
      <c r="E244" s="5">
        <v>9.7724547300109812</v>
      </c>
      <c r="F244" s="6">
        <v>144.615826468195</v>
      </c>
      <c r="G244" s="5">
        <f t="shared" si="48"/>
        <v>18.0150781950523</v>
      </c>
      <c r="H244" s="5">
        <f t="shared" si="46"/>
        <v>14.461582646819501</v>
      </c>
      <c r="I244" s="6">
        <f t="shared" si="47"/>
        <v>144.615826468195</v>
      </c>
      <c r="J244" s="1" t="str">
        <f>IF(G244&gt;=H244,"JA","NEI")</f>
        <v>JA</v>
      </c>
      <c r="K244" s="1">
        <f t="shared" si="49"/>
        <v>1490</v>
      </c>
      <c r="L244" s="4">
        <f t="shared" si="51"/>
        <v>3081.3294145578311</v>
      </c>
      <c r="M244" s="4">
        <f t="shared" si="52"/>
        <v>6162.6588291156622</v>
      </c>
      <c r="N244" s="4">
        <f t="shared" si="53"/>
        <v>41048.479263864814</v>
      </c>
      <c r="O244" s="4">
        <f t="shared" si="54"/>
        <v>22582.050534661586</v>
      </c>
      <c r="P244" s="4">
        <f t="shared" si="55"/>
        <v>6162.6588291156622</v>
      </c>
      <c r="Q244" s="4">
        <f t="shared" si="56"/>
        <v>4977.5321312088035</v>
      </c>
      <c r="R244" s="4">
        <f t="shared" si="57"/>
        <v>8295.8868853480071</v>
      </c>
      <c r="S244" s="55">
        <f t="shared" si="58"/>
        <v>123166.98554973819</v>
      </c>
      <c r="T244" s="4">
        <f t="shared" si="59"/>
        <v>215477.58143761056</v>
      </c>
      <c r="U244" s="4">
        <f t="shared" si="50"/>
        <v>215477.58143761056</v>
      </c>
      <c r="V244" s="27"/>
      <c r="W244" s="23"/>
      <c r="X244" s="23"/>
      <c r="Y244" s="24"/>
      <c r="AB244" s="23"/>
      <c r="AC244" s="23"/>
    </row>
    <row r="245" spans="1:29" customFormat="1" x14ac:dyDescent="0.25">
      <c r="A245" s="13">
        <v>46</v>
      </c>
      <c r="B245" s="1">
        <v>4615</v>
      </c>
      <c r="C245" s="6" t="s">
        <v>249</v>
      </c>
      <c r="D245" s="6">
        <v>8.9973694090433494</v>
      </c>
      <c r="E245" s="5">
        <v>2.8277871031558797</v>
      </c>
      <c r="F245" s="6">
        <v>142.95743904624899</v>
      </c>
      <c r="G245" s="5">
        <f t="shared" si="48"/>
        <v>11.825156512199229</v>
      </c>
      <c r="H245" s="5">
        <f t="shared" si="46"/>
        <v>14.295743904624899</v>
      </c>
      <c r="I245" s="6">
        <f t="shared" si="47"/>
        <v>118.25156512199229</v>
      </c>
      <c r="J245" s="1" t="str">
        <f>IF(G245&gt;=H245,"JA","NEI")</f>
        <v>NEI</v>
      </c>
      <c r="K245" s="1">
        <f t="shared" si="49"/>
        <v>1490</v>
      </c>
      <c r="L245" s="4">
        <f t="shared" si="51"/>
        <v>2519.5860980542898</v>
      </c>
      <c r="M245" s="4">
        <f t="shared" si="52"/>
        <v>5039.1721961085796</v>
      </c>
      <c r="N245" s="4">
        <f t="shared" si="53"/>
        <v>33565.1155020519</v>
      </c>
      <c r="O245" s="4">
        <f t="shared" si="54"/>
        <v>18465.21839692934</v>
      </c>
      <c r="P245" s="4">
        <f t="shared" si="55"/>
        <v>5039.1721961085796</v>
      </c>
      <c r="Q245" s="4">
        <f t="shared" si="56"/>
        <v>4070.1006199338526</v>
      </c>
      <c r="R245" s="4">
        <f t="shared" si="57"/>
        <v>6783.5010332230877</v>
      </c>
      <c r="S245" s="55">
        <f t="shared" si="58"/>
        <v>100712.96598935888</v>
      </c>
      <c r="T245" s="4">
        <f t="shared" si="59"/>
        <v>176194.83203176851</v>
      </c>
      <c r="U245" s="4">
        <f t="shared" si="50"/>
        <v>176194.83203176851</v>
      </c>
      <c r="V245" s="27"/>
      <c r="W245" s="23"/>
      <c r="X245" s="23"/>
      <c r="Y245" s="24"/>
      <c r="AB245" s="23"/>
      <c r="AC245" s="23"/>
    </row>
    <row r="246" spans="1:29" customFormat="1" x14ac:dyDescent="0.25">
      <c r="A246" s="13">
        <v>46</v>
      </c>
      <c r="B246" s="1">
        <v>4616</v>
      </c>
      <c r="C246" s="6" t="s">
        <v>250</v>
      </c>
      <c r="D246" s="6">
        <v>14.4145489648393</v>
      </c>
      <c r="E246" s="5">
        <v>3.9825657574613098</v>
      </c>
      <c r="F246" s="6">
        <v>256.33287524725</v>
      </c>
      <c r="G246" s="5">
        <f t="shared" si="48"/>
        <v>18.397114722300611</v>
      </c>
      <c r="H246" s="5">
        <f t="shared" si="46"/>
        <v>25.633287524725002</v>
      </c>
      <c r="I246" s="6">
        <f t="shared" si="47"/>
        <v>183.97114722300611</v>
      </c>
      <c r="J246" s="1" t="str">
        <f>IF(G246&gt;=H246,"JA","NEI")</f>
        <v>NEI</v>
      </c>
      <c r="K246" s="1">
        <f t="shared" si="49"/>
        <v>1490</v>
      </c>
      <c r="L246" s="4">
        <f t="shared" si="51"/>
        <v>3432</v>
      </c>
      <c r="M246" s="4">
        <f t="shared" si="52"/>
        <v>6864</v>
      </c>
      <c r="N246" s="4">
        <f t="shared" si="53"/>
        <v>45720</v>
      </c>
      <c r="O246" s="4">
        <f t="shared" si="54"/>
        <v>25152</v>
      </c>
      <c r="P246" s="4">
        <f t="shared" si="55"/>
        <v>6864</v>
      </c>
      <c r="Q246" s="4">
        <f t="shared" si="56"/>
        <v>5544</v>
      </c>
      <c r="R246" s="4">
        <f t="shared" si="57"/>
        <v>9240</v>
      </c>
      <c r="S246" s="55">
        <f t="shared" si="58"/>
        <v>137184</v>
      </c>
      <c r="T246" s="4">
        <f t="shared" si="59"/>
        <v>274117.00936227909</v>
      </c>
      <c r="U246" s="4">
        <f t="shared" si="50"/>
        <v>240000</v>
      </c>
      <c r="V246" s="27"/>
      <c r="W246" s="23"/>
      <c r="X246" s="23"/>
      <c r="Y246" s="24"/>
      <c r="AB246" s="23"/>
      <c r="AC246" s="23"/>
    </row>
    <row r="247" spans="1:29" customFormat="1" x14ac:dyDescent="0.25">
      <c r="A247" s="13">
        <v>46</v>
      </c>
      <c r="B247" s="1">
        <v>4617</v>
      </c>
      <c r="C247" s="6" t="s">
        <v>251</v>
      </c>
      <c r="D247" s="6">
        <v>45.7853392017823</v>
      </c>
      <c r="E247" s="5">
        <v>11.7146260474081</v>
      </c>
      <c r="F247" s="6">
        <v>590.53890909012307</v>
      </c>
      <c r="G247" s="5">
        <f t="shared" si="48"/>
        <v>57.499965249190396</v>
      </c>
      <c r="H247" s="5">
        <f t="shared" si="46"/>
        <v>59.05389090901231</v>
      </c>
      <c r="I247" s="6">
        <f t="shared" si="47"/>
        <v>574.99965249190393</v>
      </c>
      <c r="J247" s="1" t="str">
        <f>IF(G247&gt;=H247,"JA","NEI")</f>
        <v>NEI</v>
      </c>
      <c r="K247" s="1">
        <f t="shared" si="49"/>
        <v>1200</v>
      </c>
      <c r="L247" s="4">
        <f t="shared" si="51"/>
        <v>9866.9940367610707</v>
      </c>
      <c r="M247" s="4">
        <f t="shared" si="52"/>
        <v>19733.988073522141</v>
      </c>
      <c r="N247" s="4">
        <f t="shared" si="53"/>
        <v>131444.92055964924</v>
      </c>
      <c r="O247" s="4">
        <f t="shared" si="54"/>
        <v>72311.956297381839</v>
      </c>
      <c r="P247" s="4">
        <f t="shared" si="55"/>
        <v>19733.988073522141</v>
      </c>
      <c r="Q247" s="4">
        <f t="shared" si="56"/>
        <v>15938.990367075576</v>
      </c>
      <c r="R247" s="4">
        <f t="shared" si="57"/>
        <v>26564.983945125958</v>
      </c>
      <c r="S247" s="55">
        <f t="shared" si="58"/>
        <v>394403.7616372467</v>
      </c>
      <c r="T247" s="4">
        <f t="shared" si="59"/>
        <v>689999.58299028466</v>
      </c>
      <c r="U247" s="4">
        <f t="shared" si="50"/>
        <v>689999.58299028466</v>
      </c>
      <c r="V247" s="27"/>
      <c r="W247" s="23"/>
      <c r="X247" s="23"/>
      <c r="Y247" s="24"/>
      <c r="AB247" s="23"/>
      <c r="AC247" s="23"/>
    </row>
    <row r="248" spans="1:29" customFormat="1" x14ac:dyDescent="0.25">
      <c r="A248" s="13">
        <v>46</v>
      </c>
      <c r="B248" s="1">
        <v>4618</v>
      </c>
      <c r="C248" s="6" t="s">
        <v>252</v>
      </c>
      <c r="D248" s="6">
        <v>25.751509264253198</v>
      </c>
      <c r="E248" s="5">
        <v>8.6095385069071089</v>
      </c>
      <c r="F248" s="6">
        <v>951.32054579394492</v>
      </c>
      <c r="G248" s="5">
        <f t="shared" si="48"/>
        <v>34.361047771160308</v>
      </c>
      <c r="H248" s="5">
        <f t="shared" si="46"/>
        <v>95.132054579394492</v>
      </c>
      <c r="I248" s="6">
        <f t="shared" si="47"/>
        <v>343.6104777116031</v>
      </c>
      <c r="J248" s="1" t="str">
        <f>IF(G248&gt;=H248,"JA","NEI")</f>
        <v>NEI</v>
      </c>
      <c r="K248" s="1">
        <f t="shared" si="49"/>
        <v>1200</v>
      </c>
      <c r="L248" s="4">
        <f t="shared" si="51"/>
        <v>5896.3557975311096</v>
      </c>
      <c r="M248" s="4">
        <f t="shared" si="52"/>
        <v>11792.711595062219</v>
      </c>
      <c r="N248" s="4">
        <f t="shared" si="53"/>
        <v>78549.355204872467</v>
      </c>
      <c r="O248" s="4">
        <f t="shared" si="54"/>
        <v>43212.45367701121</v>
      </c>
      <c r="P248" s="4">
        <f t="shared" si="55"/>
        <v>11792.711595062219</v>
      </c>
      <c r="Q248" s="4">
        <f t="shared" si="56"/>
        <v>9524.8824421656373</v>
      </c>
      <c r="R248" s="4">
        <f t="shared" si="57"/>
        <v>15874.804070276065</v>
      </c>
      <c r="S248" s="55">
        <f t="shared" si="58"/>
        <v>235689.2988719428</v>
      </c>
      <c r="T248" s="4">
        <f t="shared" si="59"/>
        <v>412332.57325392374</v>
      </c>
      <c r="U248" s="4">
        <f t="shared" si="50"/>
        <v>412332.57325392374</v>
      </c>
      <c r="V248" s="27"/>
      <c r="W248" s="23"/>
      <c r="X248" s="23"/>
      <c r="Y248" s="24"/>
      <c r="AB248" s="23"/>
      <c r="AC248" s="23"/>
    </row>
    <row r="249" spans="1:29" customFormat="1" x14ac:dyDescent="0.25">
      <c r="A249" s="13">
        <v>46</v>
      </c>
      <c r="B249" s="1">
        <v>4619</v>
      </c>
      <c r="C249" s="6" t="s">
        <v>253</v>
      </c>
      <c r="D249" s="6">
        <v>4.5293713668250195</v>
      </c>
      <c r="E249" s="5">
        <v>1.5442359752574701</v>
      </c>
      <c r="F249" s="6">
        <v>308.38165490497499</v>
      </c>
      <c r="G249" s="5">
        <f t="shared" si="48"/>
        <v>6.0736073420824894</v>
      </c>
      <c r="H249" s="5">
        <f t="shared" si="46"/>
        <v>30.838165490497502</v>
      </c>
      <c r="I249" s="6">
        <f t="shared" si="47"/>
        <v>60.736073420824894</v>
      </c>
      <c r="J249" s="1" t="str">
        <f>IF(G249&gt;=H249,"JA","NEI")</f>
        <v>NEI</v>
      </c>
      <c r="K249" s="1">
        <f t="shared" si="49"/>
        <v>1490</v>
      </c>
      <c r="L249" s="4">
        <f t="shared" si="51"/>
        <v>1294.1035163775161</v>
      </c>
      <c r="M249" s="4">
        <f t="shared" si="52"/>
        <v>2588.2070327550323</v>
      </c>
      <c r="N249" s="4">
        <f t="shared" si="53"/>
        <v>17239.630760134041</v>
      </c>
      <c r="O249" s="4">
        <f t="shared" si="54"/>
        <v>9484.0593368086502</v>
      </c>
      <c r="P249" s="4">
        <f t="shared" si="55"/>
        <v>2588.2070327550323</v>
      </c>
      <c r="Q249" s="4">
        <f t="shared" si="56"/>
        <v>2090.4749110713719</v>
      </c>
      <c r="R249" s="4">
        <f t="shared" si="57"/>
        <v>3484.1248517856202</v>
      </c>
      <c r="S249" s="55">
        <f t="shared" si="58"/>
        <v>51727.941955341834</v>
      </c>
      <c r="T249" s="4">
        <f t="shared" si="59"/>
        <v>90496.749397029096</v>
      </c>
      <c r="U249" s="4">
        <f t="shared" si="50"/>
        <v>90496.749397029096</v>
      </c>
      <c r="V249" s="27"/>
      <c r="W249" s="23"/>
      <c r="X249" s="23"/>
      <c r="Y249" s="24"/>
      <c r="AB249" s="23"/>
      <c r="AC249" s="23"/>
    </row>
    <row r="250" spans="1:29" customFormat="1" x14ac:dyDescent="0.25">
      <c r="A250" s="13">
        <v>46</v>
      </c>
      <c r="B250" s="1">
        <v>4620</v>
      </c>
      <c r="C250" s="6" t="s">
        <v>254</v>
      </c>
      <c r="D250" s="6">
        <v>7.3880055526300401</v>
      </c>
      <c r="E250" s="5">
        <v>1.0535175003206299</v>
      </c>
      <c r="F250" s="6">
        <v>205.05887429226402</v>
      </c>
      <c r="G250" s="5">
        <f t="shared" si="48"/>
        <v>8.4415230529506697</v>
      </c>
      <c r="H250" s="5">
        <f t="shared" si="46"/>
        <v>20.505887429226405</v>
      </c>
      <c r="I250" s="6">
        <f t="shared" si="47"/>
        <v>84.415230529506701</v>
      </c>
      <c r="J250" s="1" t="str">
        <f>IF(G250&gt;=H250,"JA","NEI")</f>
        <v>NEI</v>
      </c>
      <c r="K250" s="1">
        <f t="shared" si="49"/>
        <v>1490</v>
      </c>
      <c r="L250" s="4">
        <f t="shared" si="51"/>
        <v>1798.6353168921994</v>
      </c>
      <c r="M250" s="4">
        <f t="shared" si="52"/>
        <v>3597.2706337843988</v>
      </c>
      <c r="N250" s="4">
        <f t="shared" si="53"/>
        <v>23960.84110964783</v>
      </c>
      <c r="O250" s="4">
        <f t="shared" si="54"/>
        <v>13181.607077643532</v>
      </c>
      <c r="P250" s="4">
        <f t="shared" si="55"/>
        <v>3597.2706337843988</v>
      </c>
      <c r="Q250" s="4">
        <f t="shared" si="56"/>
        <v>2905.487819595091</v>
      </c>
      <c r="R250" s="4">
        <f t="shared" si="57"/>
        <v>4842.4796993251521</v>
      </c>
      <c r="S250" s="55">
        <f t="shared" si="58"/>
        <v>71895.101198292381</v>
      </c>
      <c r="T250" s="4">
        <f t="shared" si="59"/>
        <v>125778.69348896499</v>
      </c>
      <c r="U250" s="4">
        <f t="shared" si="50"/>
        <v>125778.69348896499</v>
      </c>
      <c r="V250" s="27"/>
      <c r="W250" s="23"/>
      <c r="X250" s="23"/>
      <c r="Y250" s="24"/>
      <c r="AB250" s="23"/>
      <c r="AC250" s="23"/>
    </row>
    <row r="251" spans="1:29" customFormat="1" x14ac:dyDescent="0.25">
      <c r="A251" s="13">
        <v>46</v>
      </c>
      <c r="B251" s="1">
        <v>4621</v>
      </c>
      <c r="C251" s="6" t="s">
        <v>255</v>
      </c>
      <c r="D251" s="6">
        <v>64.771926354518996</v>
      </c>
      <c r="E251" s="5">
        <v>12.0461522489051</v>
      </c>
      <c r="F251" s="6">
        <v>1307.32733620709</v>
      </c>
      <c r="G251" s="5">
        <f t="shared" si="48"/>
        <v>76.818078603424098</v>
      </c>
      <c r="H251" s="5">
        <f t="shared" si="46"/>
        <v>130.73273362070901</v>
      </c>
      <c r="I251" s="6">
        <f t="shared" si="47"/>
        <v>768.18078603424101</v>
      </c>
      <c r="J251" s="1" t="str">
        <f>IF(G251&gt;=H251,"JA","NEI")</f>
        <v>NEI</v>
      </c>
      <c r="K251" s="1">
        <f t="shared" si="49"/>
        <v>1200</v>
      </c>
      <c r="L251" s="4">
        <f t="shared" si="51"/>
        <v>13181.982288347575</v>
      </c>
      <c r="M251" s="4">
        <f t="shared" si="52"/>
        <v>26363.964576695151</v>
      </c>
      <c r="N251" s="4">
        <f t="shared" si="53"/>
        <v>175606.12768742751</v>
      </c>
      <c r="O251" s="4">
        <f t="shared" si="54"/>
        <v>96606.415651666161</v>
      </c>
      <c r="P251" s="4">
        <f t="shared" si="55"/>
        <v>26363.964576695151</v>
      </c>
      <c r="Q251" s="4">
        <f t="shared" si="56"/>
        <v>21293.971388869162</v>
      </c>
      <c r="R251" s="4">
        <f t="shared" si="57"/>
        <v>35489.952314781935</v>
      </c>
      <c r="S251" s="55">
        <f t="shared" si="58"/>
        <v>526910.56475660659</v>
      </c>
      <c r="T251" s="4">
        <f t="shared" si="59"/>
        <v>921816.94324108923</v>
      </c>
      <c r="U251" s="4">
        <f t="shared" si="50"/>
        <v>921816.94324108923</v>
      </c>
      <c r="V251" s="27"/>
      <c r="W251" s="23"/>
      <c r="X251" s="23"/>
      <c r="Y251" s="24"/>
      <c r="AB251" s="23"/>
      <c r="AC251" s="23"/>
    </row>
    <row r="252" spans="1:29" customFormat="1" x14ac:dyDescent="0.25">
      <c r="A252" s="13">
        <v>46</v>
      </c>
      <c r="B252" s="1">
        <v>4622</v>
      </c>
      <c r="C252" s="6" t="s">
        <v>256</v>
      </c>
      <c r="D252" s="6">
        <v>25.3087226408114</v>
      </c>
      <c r="E252" s="5">
        <v>7.9755692640181399</v>
      </c>
      <c r="F252" s="6">
        <v>488.16514197693596</v>
      </c>
      <c r="G252" s="5">
        <f t="shared" si="48"/>
        <v>33.284291904829537</v>
      </c>
      <c r="H252" s="5">
        <f t="shared" si="46"/>
        <v>48.8165141976936</v>
      </c>
      <c r="I252" s="6">
        <f t="shared" si="47"/>
        <v>332.84291904829536</v>
      </c>
      <c r="J252" s="1" t="str">
        <f>IF(G252&gt;=H252,"JA","NEI")</f>
        <v>NEI</v>
      </c>
      <c r="K252" s="1">
        <f t="shared" si="49"/>
        <v>1200</v>
      </c>
      <c r="L252" s="4">
        <f t="shared" si="51"/>
        <v>5711.5844908687486</v>
      </c>
      <c r="M252" s="4">
        <f t="shared" si="52"/>
        <v>11423.168981737497</v>
      </c>
      <c r="N252" s="4">
        <f t="shared" si="53"/>
        <v>76087.891294440313</v>
      </c>
      <c r="O252" s="4">
        <f t="shared" si="54"/>
        <v>41858.325499513623</v>
      </c>
      <c r="P252" s="4">
        <f t="shared" si="55"/>
        <v>11423.168981737497</v>
      </c>
      <c r="Q252" s="4">
        <f t="shared" si="56"/>
        <v>9226.4057160187458</v>
      </c>
      <c r="R252" s="4">
        <f t="shared" si="57"/>
        <v>15377.342860031245</v>
      </c>
      <c r="S252" s="55">
        <f t="shared" si="58"/>
        <v>228303.61503360674</v>
      </c>
      <c r="T252" s="4">
        <f t="shared" si="59"/>
        <v>399411.50285795442</v>
      </c>
      <c r="U252" s="4">
        <f t="shared" si="50"/>
        <v>399411.50285795442</v>
      </c>
      <c r="V252" s="27"/>
      <c r="W252" s="23"/>
      <c r="X252" s="23"/>
      <c r="Y252" s="24"/>
      <c r="AB252" s="23"/>
      <c r="AC252" s="23"/>
    </row>
    <row r="253" spans="1:29" customFormat="1" x14ac:dyDescent="0.25">
      <c r="A253" s="13">
        <v>46</v>
      </c>
      <c r="B253" s="1">
        <v>4623</v>
      </c>
      <c r="C253" s="6" t="s">
        <v>257</v>
      </c>
      <c r="D253" s="6">
        <v>4.9124480450200299</v>
      </c>
      <c r="E253" s="5">
        <v>2.2256915772862298</v>
      </c>
      <c r="F253" s="6">
        <v>270.51447061563999</v>
      </c>
      <c r="G253" s="5">
        <f t="shared" si="48"/>
        <v>7.1381396223062596</v>
      </c>
      <c r="H253" s="5">
        <f t="shared" si="46"/>
        <v>27.051447061564001</v>
      </c>
      <c r="I253" s="6">
        <f t="shared" si="47"/>
        <v>71.381396223062595</v>
      </c>
      <c r="J253" s="1" t="str">
        <f>IF(G253&gt;=H253,"JA","NEI")</f>
        <v>NEI</v>
      </c>
      <c r="K253" s="1">
        <f t="shared" si="49"/>
        <v>1490</v>
      </c>
      <c r="L253" s="4">
        <f t="shared" si="51"/>
        <v>1520.9234093247946</v>
      </c>
      <c r="M253" s="4">
        <f t="shared" si="52"/>
        <v>3041.8468186495893</v>
      </c>
      <c r="N253" s="4">
        <f t="shared" si="53"/>
        <v>20261.252410935202</v>
      </c>
      <c r="O253" s="4">
        <f t="shared" si="54"/>
        <v>11146.347783023672</v>
      </c>
      <c r="P253" s="4">
        <f t="shared" si="55"/>
        <v>3041.8468186495893</v>
      </c>
      <c r="Q253" s="4">
        <f t="shared" si="56"/>
        <v>2456.8762766015916</v>
      </c>
      <c r="R253" s="4">
        <f t="shared" si="57"/>
        <v>4094.7937943359857</v>
      </c>
      <c r="S253" s="55">
        <f t="shared" si="58"/>
        <v>60794.393060842842</v>
      </c>
      <c r="T253" s="4">
        <f t="shared" si="59"/>
        <v>106358.28037236327</v>
      </c>
      <c r="U253" s="4">
        <f t="shared" si="50"/>
        <v>106358.28037236327</v>
      </c>
      <c r="V253" s="27"/>
      <c r="W253" s="23"/>
      <c r="X253" s="23"/>
      <c r="Y253" s="24"/>
      <c r="AB253" s="23"/>
      <c r="AC253" s="23"/>
    </row>
    <row r="254" spans="1:29" customFormat="1" x14ac:dyDescent="0.25">
      <c r="A254" s="13">
        <v>46</v>
      </c>
      <c r="B254" s="1">
        <v>4624</v>
      </c>
      <c r="C254" s="6" t="s">
        <v>258</v>
      </c>
      <c r="D254" s="6">
        <v>26.607110993890501</v>
      </c>
      <c r="E254" s="5">
        <v>15.0146160368063</v>
      </c>
      <c r="F254" s="6">
        <v>519.90410229286704</v>
      </c>
      <c r="G254" s="5">
        <f t="shared" si="48"/>
        <v>41.621727030696803</v>
      </c>
      <c r="H254" s="5">
        <f t="shared" ref="H254:H290" si="60">F254*0.1</f>
        <v>51.990410229286709</v>
      </c>
      <c r="I254" s="6">
        <f t="shared" ref="I254:I290" si="61">IF(G254&gt;=H254,F254,G254*10)</f>
        <v>416.21727030696803</v>
      </c>
      <c r="J254" s="1" t="str">
        <f>IF(G254&gt;=H254,"JA","NEI")</f>
        <v>NEI</v>
      </c>
      <c r="K254" s="1">
        <f t="shared" si="49"/>
        <v>1200</v>
      </c>
      <c r="L254" s="4">
        <f t="shared" si="51"/>
        <v>7142.2883584675719</v>
      </c>
      <c r="M254" s="4">
        <f t="shared" si="52"/>
        <v>14284.576716935144</v>
      </c>
      <c r="N254" s="4">
        <f t="shared" si="53"/>
        <v>95147.2679921729</v>
      </c>
      <c r="O254" s="4">
        <f t="shared" si="54"/>
        <v>52343.483913804303</v>
      </c>
      <c r="P254" s="4">
        <f t="shared" si="55"/>
        <v>14284.576716935144</v>
      </c>
      <c r="Q254" s="4">
        <f t="shared" si="56"/>
        <v>11537.542732909153</v>
      </c>
      <c r="R254" s="4">
        <f t="shared" si="57"/>
        <v>19229.237888181924</v>
      </c>
      <c r="S254" s="55">
        <f t="shared" si="58"/>
        <v>285491.7500489555</v>
      </c>
      <c r="T254" s="4">
        <f t="shared" si="59"/>
        <v>499460.72436836164</v>
      </c>
      <c r="U254" s="4">
        <f t="shared" si="50"/>
        <v>499460.72436836164</v>
      </c>
      <c r="V254" s="27"/>
      <c r="W254" s="23"/>
      <c r="X254" s="23"/>
      <c r="Y254" s="24"/>
      <c r="AB254" s="23"/>
      <c r="AC254" s="23"/>
    </row>
    <row r="255" spans="1:29" customFormat="1" x14ac:dyDescent="0.25">
      <c r="A255" s="13">
        <v>46</v>
      </c>
      <c r="B255" s="1">
        <v>4625</v>
      </c>
      <c r="C255" s="6" t="s">
        <v>259</v>
      </c>
      <c r="D255" s="6">
        <v>5.81061249663877</v>
      </c>
      <c r="E255" s="5">
        <v>4.8604065841286399</v>
      </c>
      <c r="F255" s="6">
        <v>117.584982672021</v>
      </c>
      <c r="G255" s="5">
        <f t="shared" ref="G255:G290" si="62">(D255+E255)</f>
        <v>10.67101908076741</v>
      </c>
      <c r="H255" s="5">
        <f t="shared" si="60"/>
        <v>11.7584982672021</v>
      </c>
      <c r="I255" s="6">
        <f t="shared" si="61"/>
        <v>106.7101908076741</v>
      </c>
      <c r="J255" s="1" t="str">
        <f>IF(G255&gt;=H255,"JA","NEI")</f>
        <v>NEI</v>
      </c>
      <c r="K255" s="1">
        <f t="shared" si="49"/>
        <v>1490</v>
      </c>
      <c r="L255" s="4">
        <f t="shared" si="51"/>
        <v>2273.6740355391116</v>
      </c>
      <c r="M255" s="4">
        <f t="shared" si="52"/>
        <v>4547.3480710782233</v>
      </c>
      <c r="N255" s="4">
        <f t="shared" si="53"/>
        <v>30289.154109804251</v>
      </c>
      <c r="O255" s="4">
        <f t="shared" si="54"/>
        <v>16663.009714999924</v>
      </c>
      <c r="P255" s="4">
        <f t="shared" si="55"/>
        <v>4547.3480710782233</v>
      </c>
      <c r="Q255" s="4">
        <f t="shared" si="56"/>
        <v>3672.8580574093344</v>
      </c>
      <c r="R255" s="4">
        <f t="shared" si="57"/>
        <v>6121.4300956822244</v>
      </c>
      <c r="S255" s="55">
        <f t="shared" si="58"/>
        <v>90883.362147843101</v>
      </c>
      <c r="T255" s="4">
        <f t="shared" si="59"/>
        <v>158998.18430343439</v>
      </c>
      <c r="U255" s="4">
        <f t="shared" si="50"/>
        <v>158998.18430343439</v>
      </c>
      <c r="V255" s="27"/>
      <c r="W255" s="23"/>
      <c r="X255" s="23"/>
      <c r="Y255" s="24"/>
      <c r="AB255" s="23"/>
      <c r="AC255" s="23"/>
    </row>
    <row r="256" spans="1:29" customFormat="1" x14ac:dyDescent="0.25">
      <c r="A256" s="13">
        <v>46</v>
      </c>
      <c r="B256" s="1">
        <v>4626</v>
      </c>
      <c r="C256" s="6" t="s">
        <v>260</v>
      </c>
      <c r="D256" s="6">
        <v>15.4256452934682</v>
      </c>
      <c r="E256" s="5">
        <v>22.7187634116884</v>
      </c>
      <c r="F256" s="6">
        <v>315.54528984544703</v>
      </c>
      <c r="G256" s="5">
        <f t="shared" si="62"/>
        <v>38.1444087051566</v>
      </c>
      <c r="H256" s="5">
        <f t="shared" si="60"/>
        <v>31.554528984544703</v>
      </c>
      <c r="I256" s="6">
        <f t="shared" si="61"/>
        <v>315.54528984544703</v>
      </c>
      <c r="J256" s="1" t="str">
        <f>IF(G256&gt;=H256,"JA","NEI")</f>
        <v>JA</v>
      </c>
      <c r="K256" s="1">
        <f t="shared" si="49"/>
        <v>1200</v>
      </c>
      <c r="L256" s="4">
        <f t="shared" si="51"/>
        <v>5414.7571737478711</v>
      </c>
      <c r="M256" s="4">
        <f t="shared" si="52"/>
        <v>10829.514347495742</v>
      </c>
      <c r="N256" s="4">
        <f t="shared" si="53"/>
        <v>72133.65325866919</v>
      </c>
      <c r="O256" s="4">
        <f t="shared" si="54"/>
        <v>39682.975650963417</v>
      </c>
      <c r="P256" s="4">
        <f t="shared" si="55"/>
        <v>10829.514347495742</v>
      </c>
      <c r="Q256" s="4">
        <f t="shared" si="56"/>
        <v>8746.9154345157913</v>
      </c>
      <c r="R256" s="4">
        <f t="shared" si="57"/>
        <v>14578.192390859653</v>
      </c>
      <c r="S256" s="55">
        <f t="shared" si="58"/>
        <v>216438.82521078901</v>
      </c>
      <c r="T256" s="4">
        <f t="shared" si="59"/>
        <v>378654.34781453642</v>
      </c>
      <c r="U256" s="4">
        <f t="shared" si="50"/>
        <v>378654.34781453642</v>
      </c>
      <c r="V256" s="27"/>
      <c r="W256" s="23"/>
      <c r="X256" s="23"/>
      <c r="Y256" s="24"/>
      <c r="AB256" s="23"/>
      <c r="AC256" s="23"/>
    </row>
    <row r="257" spans="1:29" customFormat="1" x14ac:dyDescent="0.25">
      <c r="A257" s="13">
        <v>46</v>
      </c>
      <c r="B257" s="1">
        <v>4627</v>
      </c>
      <c r="C257" s="6" t="s">
        <v>261</v>
      </c>
      <c r="D257" s="6">
        <v>5.1198495714360801</v>
      </c>
      <c r="E257" s="5">
        <v>13.9516686107936</v>
      </c>
      <c r="F257" s="6">
        <v>101.425984900074</v>
      </c>
      <c r="G257" s="5">
        <f t="shared" si="62"/>
        <v>19.071518182229681</v>
      </c>
      <c r="H257" s="5">
        <f t="shared" si="60"/>
        <v>10.142598490007401</v>
      </c>
      <c r="I257" s="6">
        <f t="shared" si="61"/>
        <v>101.425984900074</v>
      </c>
      <c r="J257" s="1" t="str">
        <f>IF(G257&gt;=H257,"JA","NEI")</f>
        <v>JA</v>
      </c>
      <c r="K257" s="1">
        <f t="shared" si="49"/>
        <v>1490</v>
      </c>
      <c r="L257" s="4">
        <f t="shared" si="51"/>
        <v>2161.0834602658765</v>
      </c>
      <c r="M257" s="4">
        <f t="shared" si="52"/>
        <v>4322.166920531753</v>
      </c>
      <c r="N257" s="4">
        <f t="shared" si="53"/>
        <v>28789.258683961503</v>
      </c>
      <c r="O257" s="4">
        <f t="shared" si="54"/>
        <v>15837.870394116355</v>
      </c>
      <c r="P257" s="4">
        <f t="shared" si="55"/>
        <v>4322.166920531753</v>
      </c>
      <c r="Q257" s="4">
        <f t="shared" si="56"/>
        <v>3490.9809742756465</v>
      </c>
      <c r="R257" s="4">
        <f t="shared" si="57"/>
        <v>5818.301623792745</v>
      </c>
      <c r="S257" s="55">
        <f t="shared" si="58"/>
        <v>86382.888523634625</v>
      </c>
      <c r="T257" s="4">
        <f t="shared" si="59"/>
        <v>151124.71750111025</v>
      </c>
      <c r="U257" s="4">
        <f t="shared" si="50"/>
        <v>151124.71750111025</v>
      </c>
      <c r="V257" s="27"/>
      <c r="W257" s="23"/>
      <c r="X257" s="23"/>
      <c r="Y257" s="24"/>
      <c r="AB257" s="23"/>
      <c r="AC257" s="23"/>
    </row>
    <row r="258" spans="1:29" customFormat="1" x14ac:dyDescent="0.25">
      <c r="A258" s="13">
        <v>46</v>
      </c>
      <c r="B258" s="1">
        <v>4628</v>
      </c>
      <c r="C258" s="6" t="s">
        <v>262</v>
      </c>
      <c r="D258" s="6">
        <v>9.0347102830142099</v>
      </c>
      <c r="E258" s="5">
        <v>2.3420781854141199</v>
      </c>
      <c r="F258" s="6">
        <v>491.02658568738599</v>
      </c>
      <c r="G258" s="5">
        <f t="shared" si="62"/>
        <v>11.37678846842833</v>
      </c>
      <c r="H258" s="5">
        <f t="shared" si="60"/>
        <v>49.102658568738605</v>
      </c>
      <c r="I258" s="6">
        <f t="shared" si="61"/>
        <v>113.7678846842833</v>
      </c>
      <c r="J258" s="1" t="str">
        <f>IF(G258&gt;=H258,"JA","NEI")</f>
        <v>NEI</v>
      </c>
      <c r="K258" s="1">
        <f t="shared" ref="K258:K321" si="63">IF(I258&gt;200,1200,1490)</f>
        <v>1490</v>
      </c>
      <c r="L258" s="4">
        <f t="shared" si="51"/>
        <v>2424.0523189680243</v>
      </c>
      <c r="M258" s="4">
        <f t="shared" si="52"/>
        <v>4848.1046379360487</v>
      </c>
      <c r="N258" s="4">
        <f t="shared" si="53"/>
        <v>32292.445228210392</v>
      </c>
      <c r="O258" s="4">
        <f t="shared" si="54"/>
        <v>17765.082729220205</v>
      </c>
      <c r="P258" s="4">
        <f t="shared" si="55"/>
        <v>4848.1046379360487</v>
      </c>
      <c r="Q258" s="4">
        <f t="shared" si="56"/>
        <v>3915.7768229483468</v>
      </c>
      <c r="R258" s="4">
        <f t="shared" si="57"/>
        <v>6526.2947049139111</v>
      </c>
      <c r="S258" s="55">
        <f t="shared" si="58"/>
        <v>96894.287099449139</v>
      </c>
      <c r="T258" s="4">
        <f t="shared" si="59"/>
        <v>169514.14817958212</v>
      </c>
      <c r="U258" s="4">
        <f t="shared" si="50"/>
        <v>169514.14817958212</v>
      </c>
      <c r="V258" s="27"/>
      <c r="W258" s="23"/>
      <c r="X258" s="23"/>
      <c r="Y258" s="24"/>
      <c r="AB258" s="23"/>
      <c r="AC258" s="23"/>
    </row>
    <row r="259" spans="1:29" customFormat="1" x14ac:dyDescent="0.25">
      <c r="A259" s="13">
        <v>46</v>
      </c>
      <c r="B259" s="1">
        <v>4629</v>
      </c>
      <c r="C259" s="6" t="s">
        <v>263</v>
      </c>
      <c r="D259" s="6">
        <v>2.5840269715070798</v>
      </c>
      <c r="E259" s="5">
        <v>0.49795907371597803</v>
      </c>
      <c r="F259" s="6">
        <v>179.79349593062003</v>
      </c>
      <c r="G259" s="5">
        <f t="shared" si="62"/>
        <v>3.0819860452230579</v>
      </c>
      <c r="H259" s="5">
        <f t="shared" si="60"/>
        <v>17.979349593062004</v>
      </c>
      <c r="I259" s="6">
        <f t="shared" si="61"/>
        <v>30.819860452230579</v>
      </c>
      <c r="J259" s="1" t="str">
        <f>IF(G259&gt;=H259,"JA","NEI")</f>
        <v>NEI</v>
      </c>
      <c r="K259" s="1">
        <f t="shared" si="63"/>
        <v>1490</v>
      </c>
      <c r="L259" s="4">
        <f t="shared" si="51"/>
        <v>656.67876665567701</v>
      </c>
      <c r="M259" s="4">
        <f t="shared" si="52"/>
        <v>1313.357533311354</v>
      </c>
      <c r="N259" s="4">
        <f t="shared" si="53"/>
        <v>8748.06329006339</v>
      </c>
      <c r="O259" s="4">
        <f t="shared" si="54"/>
        <v>4812.5828493367098</v>
      </c>
      <c r="P259" s="4">
        <f t="shared" si="55"/>
        <v>1313.357533311354</v>
      </c>
      <c r="Q259" s="4">
        <f t="shared" si="56"/>
        <v>1060.7887769053243</v>
      </c>
      <c r="R259" s="4">
        <f t="shared" si="57"/>
        <v>1767.9812948422073</v>
      </c>
      <c r="S259" s="55">
        <f t="shared" si="58"/>
        <v>26248.782029397549</v>
      </c>
      <c r="T259" s="4">
        <f t="shared" si="59"/>
        <v>45921.592073823565</v>
      </c>
      <c r="U259" s="4">
        <f t="shared" ref="U259:U322" si="64">IF(K259=1200,IF(K259*I259&gt;1354000,1354000,K259*I259),IF(K259*I259&gt;240000,240000,K259*I259))</f>
        <v>45921.592073823565</v>
      </c>
      <c r="V259" s="27"/>
      <c r="W259" s="23"/>
      <c r="X259" s="23"/>
      <c r="Y259" s="24"/>
      <c r="AB259" s="23"/>
      <c r="AC259" s="23"/>
    </row>
    <row r="260" spans="1:29" customFormat="1" x14ac:dyDescent="0.25">
      <c r="A260" s="13">
        <v>46</v>
      </c>
      <c r="B260" s="1">
        <v>4630</v>
      </c>
      <c r="C260" s="6" t="s">
        <v>264</v>
      </c>
      <c r="D260" s="6">
        <v>27.870763757630602</v>
      </c>
      <c r="E260" s="5">
        <v>5.5646179821500299</v>
      </c>
      <c r="F260" s="6">
        <v>245.420706354911</v>
      </c>
      <c r="G260" s="5">
        <f t="shared" si="62"/>
        <v>33.435381739780631</v>
      </c>
      <c r="H260" s="5">
        <f t="shared" si="60"/>
        <v>24.5420706354911</v>
      </c>
      <c r="I260" s="6">
        <f t="shared" si="61"/>
        <v>245.420706354911</v>
      </c>
      <c r="J260" s="1" t="str">
        <f>IF(G260&gt;=H260,"JA","NEI")</f>
        <v>JA</v>
      </c>
      <c r="K260" s="1">
        <f t="shared" si="63"/>
        <v>1200</v>
      </c>
      <c r="L260" s="4">
        <f t="shared" ref="L260:L323" si="65">U260*0.0143</f>
        <v>4211.4193210502726</v>
      </c>
      <c r="M260" s="4">
        <f t="shared" ref="M260:M323" si="66">U260*0.0286</f>
        <v>8422.8386421005453</v>
      </c>
      <c r="N260" s="4">
        <f t="shared" ref="N260:N323" si="67">U260*0.1905</f>
        <v>56103.173472732655</v>
      </c>
      <c r="O260" s="4">
        <f t="shared" ref="O260:O323" si="68">U260*0.1048</f>
        <v>30864.108031193609</v>
      </c>
      <c r="P260" s="4">
        <f t="shared" ref="P260:P323" si="69">U260*0.0286</f>
        <v>8422.8386421005453</v>
      </c>
      <c r="Q260" s="4">
        <f t="shared" ref="Q260:Q323" si="70">U260*0.0231</f>
        <v>6803.0619801581324</v>
      </c>
      <c r="R260" s="4">
        <f t="shared" ref="R260:R323" si="71">U260*0.0385</f>
        <v>11338.436633596888</v>
      </c>
      <c r="S260" s="55">
        <f t="shared" ref="S260:S323" si="72">U260*0.5716</f>
        <v>168338.97090296054</v>
      </c>
      <c r="T260" s="4">
        <f t="shared" ref="T260:T323" si="73">K260*I260</f>
        <v>294504.84762589319</v>
      </c>
      <c r="U260" s="4">
        <f t="shared" si="64"/>
        <v>294504.84762589319</v>
      </c>
      <c r="V260" s="27"/>
      <c r="W260" s="23"/>
      <c r="X260" s="23"/>
      <c r="Y260" s="24"/>
      <c r="AB260" s="23"/>
      <c r="AC260" s="23"/>
    </row>
    <row r="261" spans="1:29" customFormat="1" x14ac:dyDescent="0.25">
      <c r="A261" s="13">
        <v>46</v>
      </c>
      <c r="B261" s="1">
        <v>4631</v>
      </c>
      <c r="C261" s="6" t="s">
        <v>265</v>
      </c>
      <c r="D261" s="6">
        <v>87.767560560173095</v>
      </c>
      <c r="E261" s="5">
        <v>22.902720965261299</v>
      </c>
      <c r="F261" s="6">
        <v>654.99089821869006</v>
      </c>
      <c r="G261" s="5">
        <f t="shared" si="62"/>
        <v>110.67028152543439</v>
      </c>
      <c r="H261" s="5">
        <f t="shared" si="60"/>
        <v>65.499089821869006</v>
      </c>
      <c r="I261" s="6">
        <f t="shared" si="61"/>
        <v>654.99089821869006</v>
      </c>
      <c r="J261" s="1" t="str">
        <f>IF(G261&gt;=H261,"JA","NEI")</f>
        <v>JA</v>
      </c>
      <c r="K261" s="1">
        <f t="shared" si="63"/>
        <v>1200</v>
      </c>
      <c r="L261" s="4">
        <f t="shared" si="65"/>
        <v>11239.643813432722</v>
      </c>
      <c r="M261" s="4">
        <f t="shared" si="66"/>
        <v>22479.287626865444</v>
      </c>
      <c r="N261" s="4">
        <f t="shared" si="67"/>
        <v>149730.91933279255</v>
      </c>
      <c r="O261" s="4">
        <f t="shared" si="68"/>
        <v>82371.655359982455</v>
      </c>
      <c r="P261" s="4">
        <f t="shared" si="69"/>
        <v>22479.287626865444</v>
      </c>
      <c r="Q261" s="4">
        <f t="shared" si="70"/>
        <v>18156.347698622089</v>
      </c>
      <c r="R261" s="4">
        <f t="shared" si="71"/>
        <v>30260.579497703478</v>
      </c>
      <c r="S261" s="55">
        <f t="shared" si="72"/>
        <v>449271.35690616386</v>
      </c>
      <c r="T261" s="4">
        <f t="shared" si="73"/>
        <v>785989.07786242804</v>
      </c>
      <c r="U261" s="4">
        <f t="shared" si="64"/>
        <v>785989.07786242804</v>
      </c>
      <c r="V261" s="27"/>
      <c r="W261" s="23"/>
      <c r="X261" s="23"/>
      <c r="Y261" s="24"/>
      <c r="AB261" s="23"/>
      <c r="AC261" s="23"/>
    </row>
    <row r="262" spans="1:29" customFormat="1" x14ac:dyDescent="0.25">
      <c r="A262" s="13">
        <v>46</v>
      </c>
      <c r="B262" s="1">
        <v>4632</v>
      </c>
      <c r="C262" s="6" t="s">
        <v>266</v>
      </c>
      <c r="D262" s="6">
        <v>7.6947560310476808</v>
      </c>
      <c r="E262" s="5">
        <v>3.0934955137712001</v>
      </c>
      <c r="F262" s="6">
        <v>57.427263006729603</v>
      </c>
      <c r="G262" s="5">
        <f t="shared" si="62"/>
        <v>10.78825154481888</v>
      </c>
      <c r="H262" s="5">
        <f t="shared" si="60"/>
        <v>5.7427263006729605</v>
      </c>
      <c r="I262" s="6">
        <f t="shared" si="61"/>
        <v>57.427263006729603</v>
      </c>
      <c r="J262" s="1" t="str">
        <f>IF(G262&gt;=H262,"JA","NEI")</f>
        <v>JA</v>
      </c>
      <c r="K262" s="1">
        <f t="shared" si="63"/>
        <v>1490</v>
      </c>
      <c r="L262" s="4">
        <f t="shared" si="65"/>
        <v>1223.6026928843878</v>
      </c>
      <c r="M262" s="4">
        <f t="shared" si="66"/>
        <v>2447.2053857687756</v>
      </c>
      <c r="N262" s="4">
        <f t="shared" si="67"/>
        <v>16300.441468145165</v>
      </c>
      <c r="O262" s="4">
        <f t="shared" si="68"/>
        <v>8967.3819730268424</v>
      </c>
      <c r="P262" s="4">
        <f t="shared" si="69"/>
        <v>2447.2053857687756</v>
      </c>
      <c r="Q262" s="4">
        <f t="shared" si="70"/>
        <v>1976.5889654286264</v>
      </c>
      <c r="R262" s="4">
        <f t="shared" si="71"/>
        <v>3294.3149423810441</v>
      </c>
      <c r="S262" s="55">
        <f t="shared" si="72"/>
        <v>48909.8810666235</v>
      </c>
      <c r="T262" s="4">
        <f t="shared" si="73"/>
        <v>85566.621880027116</v>
      </c>
      <c r="U262" s="4">
        <f t="shared" si="64"/>
        <v>85566.621880027116</v>
      </c>
      <c r="V262" s="27"/>
      <c r="W262" s="23"/>
      <c r="X262" s="23"/>
      <c r="Y262" s="24"/>
      <c r="AB262" s="23"/>
      <c r="AC262" s="23"/>
    </row>
    <row r="263" spans="1:29" customFormat="1" x14ac:dyDescent="0.25">
      <c r="A263" s="13">
        <v>46</v>
      </c>
      <c r="B263" s="1">
        <v>4633</v>
      </c>
      <c r="C263" s="6" t="s">
        <v>267</v>
      </c>
      <c r="D263" s="6">
        <v>0.70151722306160702</v>
      </c>
      <c r="E263" s="5">
        <v>0.50419131205868595</v>
      </c>
      <c r="F263" s="6">
        <v>9.3396964386982901</v>
      </c>
      <c r="G263" s="5">
        <f t="shared" si="62"/>
        <v>1.205708535120293</v>
      </c>
      <c r="H263" s="5">
        <f t="shared" si="60"/>
        <v>0.93396964386982906</v>
      </c>
      <c r="I263" s="6">
        <f t="shared" si="61"/>
        <v>9.3396964386982901</v>
      </c>
      <c r="J263" s="1" t="str">
        <f>IF(G263&gt;=H263,"JA","NEI")</f>
        <v>JA</v>
      </c>
      <c r="K263" s="1">
        <f t="shared" si="63"/>
        <v>1490</v>
      </c>
      <c r="L263" s="4">
        <f t="shared" si="65"/>
        <v>199.00091201934447</v>
      </c>
      <c r="M263" s="4">
        <f t="shared" si="66"/>
        <v>398.00182403868894</v>
      </c>
      <c r="N263" s="4">
        <f t="shared" si="67"/>
        <v>2651.0261356423161</v>
      </c>
      <c r="O263" s="4">
        <f t="shared" si="68"/>
        <v>1458.4122782956154</v>
      </c>
      <c r="P263" s="4">
        <f t="shared" si="69"/>
        <v>398.00182403868894</v>
      </c>
      <c r="Q263" s="4">
        <f t="shared" si="70"/>
        <v>321.46301172355641</v>
      </c>
      <c r="R263" s="4">
        <f t="shared" si="71"/>
        <v>535.77168620592738</v>
      </c>
      <c r="S263" s="55">
        <f t="shared" si="72"/>
        <v>7954.4700216963147</v>
      </c>
      <c r="T263" s="4">
        <f t="shared" si="73"/>
        <v>13916.147693660452</v>
      </c>
      <c r="U263" s="4">
        <f t="shared" si="64"/>
        <v>13916.147693660452</v>
      </c>
      <c r="V263" s="27"/>
      <c r="W263" s="23"/>
      <c r="X263" s="23"/>
      <c r="Y263" s="24"/>
      <c r="AB263" s="23"/>
      <c r="AC263" s="23"/>
    </row>
    <row r="264" spans="1:29" customFormat="1" x14ac:dyDescent="0.25">
      <c r="A264" s="13">
        <v>46</v>
      </c>
      <c r="B264" s="1">
        <v>4634</v>
      </c>
      <c r="C264" s="6" t="s">
        <v>268</v>
      </c>
      <c r="D264" s="6">
        <v>9.1000733908491309</v>
      </c>
      <c r="E264" s="5">
        <v>2.14617235013728</v>
      </c>
      <c r="F264" s="6">
        <v>378.40298744386604</v>
      </c>
      <c r="G264" s="5">
        <f t="shared" si="62"/>
        <v>11.24624574098641</v>
      </c>
      <c r="H264" s="5">
        <f t="shared" si="60"/>
        <v>37.840298744386608</v>
      </c>
      <c r="I264" s="6">
        <f t="shared" si="61"/>
        <v>112.4624574098641</v>
      </c>
      <c r="J264" s="1" t="str">
        <f>IF(G264&gt;=H264,"JA","NEI")</f>
        <v>NEI</v>
      </c>
      <c r="K264" s="1">
        <f t="shared" si="63"/>
        <v>1490</v>
      </c>
      <c r="L264" s="4">
        <f t="shared" si="65"/>
        <v>2396.2375800319742</v>
      </c>
      <c r="M264" s="4">
        <f t="shared" si="66"/>
        <v>4792.4751600639484</v>
      </c>
      <c r="N264" s="4">
        <f t="shared" si="67"/>
        <v>31921.906223502872</v>
      </c>
      <c r="O264" s="4">
        <f t="shared" si="68"/>
        <v>17561.2376494651</v>
      </c>
      <c r="P264" s="4">
        <f t="shared" si="69"/>
        <v>4792.4751600639484</v>
      </c>
      <c r="Q264" s="4">
        <f t="shared" si="70"/>
        <v>3870.8453215901122</v>
      </c>
      <c r="R264" s="4">
        <f t="shared" si="71"/>
        <v>6451.4088693168533</v>
      </c>
      <c r="S264" s="55">
        <f t="shared" si="72"/>
        <v>95782.475576662691</v>
      </c>
      <c r="T264" s="4">
        <f t="shared" si="73"/>
        <v>167569.0615406975</v>
      </c>
      <c r="U264" s="4">
        <f t="shared" si="64"/>
        <v>167569.0615406975</v>
      </c>
      <c r="V264" s="27"/>
      <c r="W264" s="23"/>
      <c r="X264" s="23"/>
      <c r="Y264" s="24"/>
      <c r="AB264" s="23"/>
      <c r="AC264" s="23"/>
    </row>
    <row r="265" spans="1:29" customFormat="1" x14ac:dyDescent="0.25">
      <c r="A265" s="13">
        <v>46</v>
      </c>
      <c r="B265" s="1">
        <v>4635</v>
      </c>
      <c r="C265" s="6" t="s">
        <v>269</v>
      </c>
      <c r="D265" s="6">
        <v>25.003208313142999</v>
      </c>
      <c r="E265" s="5">
        <v>3.31205579259121</v>
      </c>
      <c r="F265" s="6">
        <v>456.30999749165198</v>
      </c>
      <c r="G265" s="5">
        <f t="shared" si="62"/>
        <v>28.315264105734208</v>
      </c>
      <c r="H265" s="5">
        <f t="shared" si="60"/>
        <v>45.630999749165198</v>
      </c>
      <c r="I265" s="6">
        <f t="shared" si="61"/>
        <v>283.15264105734207</v>
      </c>
      <c r="J265" s="1" t="str">
        <f>IF(G265&gt;=H265,"JA","NEI")</f>
        <v>NEI</v>
      </c>
      <c r="K265" s="1">
        <f t="shared" si="63"/>
        <v>1200</v>
      </c>
      <c r="L265" s="4">
        <f t="shared" si="65"/>
        <v>4858.8993205439901</v>
      </c>
      <c r="M265" s="4">
        <f t="shared" si="66"/>
        <v>9717.7986410879803</v>
      </c>
      <c r="N265" s="4">
        <f t="shared" si="67"/>
        <v>64728.693745708399</v>
      </c>
      <c r="O265" s="4">
        <f t="shared" si="68"/>
        <v>35609.276139371337</v>
      </c>
      <c r="P265" s="4">
        <f t="shared" si="69"/>
        <v>9717.7986410879803</v>
      </c>
      <c r="Q265" s="4">
        <f t="shared" si="70"/>
        <v>7848.9912101095215</v>
      </c>
      <c r="R265" s="4">
        <f t="shared" si="71"/>
        <v>13081.652016849202</v>
      </c>
      <c r="S265" s="55">
        <f t="shared" si="72"/>
        <v>194220.05955405207</v>
      </c>
      <c r="T265" s="4">
        <f t="shared" si="73"/>
        <v>339783.16926881048</v>
      </c>
      <c r="U265" s="4">
        <f t="shared" si="64"/>
        <v>339783.16926881048</v>
      </c>
      <c r="V265" s="27"/>
      <c r="W265" s="23"/>
      <c r="X265" s="23"/>
      <c r="Y265" s="24"/>
      <c r="AB265" s="23"/>
      <c r="AC265" s="23"/>
    </row>
    <row r="266" spans="1:29" customFormat="1" x14ac:dyDescent="0.25">
      <c r="A266" s="13">
        <v>46</v>
      </c>
      <c r="B266" s="1">
        <v>4636</v>
      </c>
      <c r="C266" s="6" t="s">
        <v>270</v>
      </c>
      <c r="D266" s="6">
        <v>5.5299536053549199</v>
      </c>
      <c r="E266" s="5">
        <v>1.04049239834396</v>
      </c>
      <c r="F266" s="6">
        <v>229.09621741714099</v>
      </c>
      <c r="G266" s="5">
        <f t="shared" si="62"/>
        <v>6.5704460036988799</v>
      </c>
      <c r="H266" s="5">
        <f t="shared" si="60"/>
        <v>22.909621741714101</v>
      </c>
      <c r="I266" s="6">
        <f t="shared" si="61"/>
        <v>65.704460036988792</v>
      </c>
      <c r="J266" s="1" t="str">
        <f>IF(G266&gt;=H266,"JA","NEI")</f>
        <v>NEI</v>
      </c>
      <c r="K266" s="1">
        <f t="shared" si="63"/>
        <v>1490</v>
      </c>
      <c r="L266" s="4">
        <f t="shared" si="65"/>
        <v>1399.9649300081203</v>
      </c>
      <c r="M266" s="4">
        <f t="shared" si="66"/>
        <v>2799.9298600162406</v>
      </c>
      <c r="N266" s="4">
        <f t="shared" si="67"/>
        <v>18649.882459199085</v>
      </c>
      <c r="O266" s="4">
        <f t="shared" si="68"/>
        <v>10259.882843695876</v>
      </c>
      <c r="P266" s="4">
        <f t="shared" si="69"/>
        <v>2799.9298600162406</v>
      </c>
      <c r="Q266" s="4">
        <f t="shared" si="70"/>
        <v>2261.4818100131174</v>
      </c>
      <c r="R266" s="4">
        <f t="shared" si="71"/>
        <v>3769.1363500218622</v>
      </c>
      <c r="S266" s="55">
        <f t="shared" si="72"/>
        <v>55959.437342142766</v>
      </c>
      <c r="T266" s="4">
        <f t="shared" si="73"/>
        <v>97899.645455113307</v>
      </c>
      <c r="U266" s="4">
        <f t="shared" si="64"/>
        <v>97899.645455113307</v>
      </c>
      <c r="V266" s="27"/>
      <c r="W266" s="23"/>
      <c r="X266" s="23"/>
      <c r="Y266" s="24"/>
      <c r="AB266" s="23"/>
      <c r="AC266" s="23"/>
    </row>
    <row r="267" spans="1:29" customFormat="1" x14ac:dyDescent="0.25">
      <c r="A267" s="13">
        <v>46</v>
      </c>
      <c r="B267" s="1">
        <v>4637</v>
      </c>
      <c r="C267" s="6" t="s">
        <v>271</v>
      </c>
      <c r="D267" s="6">
        <v>13.682362578005399</v>
      </c>
      <c r="E267" s="5">
        <v>1.92715216329574</v>
      </c>
      <c r="F267" s="6">
        <v>240.92777084087601</v>
      </c>
      <c r="G267" s="5">
        <f t="shared" si="62"/>
        <v>15.60951474130114</v>
      </c>
      <c r="H267" s="5">
        <f t="shared" si="60"/>
        <v>24.092777084087601</v>
      </c>
      <c r="I267" s="6">
        <f t="shared" si="61"/>
        <v>156.0951474130114</v>
      </c>
      <c r="J267" s="1" t="str">
        <f>IF(G267&gt;=H267,"JA","NEI")</f>
        <v>NEI</v>
      </c>
      <c r="K267" s="1">
        <f t="shared" si="63"/>
        <v>1490</v>
      </c>
      <c r="L267" s="4">
        <f t="shared" si="65"/>
        <v>3325.9193059290342</v>
      </c>
      <c r="M267" s="4">
        <f t="shared" si="66"/>
        <v>6651.8386118580684</v>
      </c>
      <c r="N267" s="4">
        <f t="shared" si="67"/>
        <v>44306.827117446221</v>
      </c>
      <c r="O267" s="4">
        <f t="shared" si="68"/>
        <v>24374.569458836559</v>
      </c>
      <c r="P267" s="4">
        <f t="shared" si="69"/>
        <v>6651.8386118580684</v>
      </c>
      <c r="Q267" s="4">
        <f t="shared" si="70"/>
        <v>5372.6388788084396</v>
      </c>
      <c r="R267" s="4">
        <f t="shared" si="71"/>
        <v>8954.3981313473996</v>
      </c>
      <c r="S267" s="55">
        <f t="shared" si="72"/>
        <v>132943.73952930319</v>
      </c>
      <c r="T267" s="4">
        <f t="shared" si="73"/>
        <v>232581.76964538699</v>
      </c>
      <c r="U267" s="4">
        <f t="shared" si="64"/>
        <v>232581.76964538699</v>
      </c>
      <c r="V267" s="27"/>
      <c r="W267" s="23"/>
      <c r="X267" s="23"/>
      <c r="Y267" s="24"/>
      <c r="AB267" s="23"/>
      <c r="AC267" s="23"/>
    </row>
    <row r="268" spans="1:29" customFormat="1" x14ac:dyDescent="0.25">
      <c r="A268" s="13">
        <v>46</v>
      </c>
      <c r="B268" s="1">
        <v>4638</v>
      </c>
      <c r="C268" s="6" t="s">
        <v>272</v>
      </c>
      <c r="D268" s="6">
        <v>15.9362947715367</v>
      </c>
      <c r="E268" s="5">
        <v>3.2395289090290298</v>
      </c>
      <c r="F268" s="6">
        <v>494.69664873814997</v>
      </c>
      <c r="G268" s="5">
        <f t="shared" si="62"/>
        <v>19.175823680565728</v>
      </c>
      <c r="H268" s="5">
        <f t="shared" si="60"/>
        <v>49.469664873814999</v>
      </c>
      <c r="I268" s="6">
        <f t="shared" si="61"/>
        <v>191.75823680565728</v>
      </c>
      <c r="J268" s="1" t="str">
        <f>IF(G268&gt;=H268,"JA","NEI")</f>
        <v>NEI</v>
      </c>
      <c r="K268" s="1">
        <f t="shared" si="63"/>
        <v>1490</v>
      </c>
      <c r="L268" s="4">
        <f t="shared" si="65"/>
        <v>3432</v>
      </c>
      <c r="M268" s="4">
        <f t="shared" si="66"/>
        <v>6864</v>
      </c>
      <c r="N268" s="4">
        <f t="shared" si="67"/>
        <v>45720</v>
      </c>
      <c r="O268" s="4">
        <f t="shared" si="68"/>
        <v>25152</v>
      </c>
      <c r="P268" s="4">
        <f t="shared" si="69"/>
        <v>6864</v>
      </c>
      <c r="Q268" s="4">
        <f t="shared" si="70"/>
        <v>5544</v>
      </c>
      <c r="R268" s="4">
        <f t="shared" si="71"/>
        <v>9240</v>
      </c>
      <c r="S268" s="55">
        <f t="shared" si="72"/>
        <v>137184</v>
      </c>
      <c r="T268" s="4">
        <f t="shared" si="73"/>
        <v>285719.77284042933</v>
      </c>
      <c r="U268" s="4">
        <f t="shared" si="64"/>
        <v>240000</v>
      </c>
      <c r="V268" s="27"/>
      <c r="W268" s="23"/>
      <c r="X268" s="23"/>
      <c r="Y268" s="24"/>
      <c r="AB268" s="23"/>
      <c r="AC268" s="23"/>
    </row>
    <row r="269" spans="1:29" customFormat="1" x14ac:dyDescent="0.25">
      <c r="A269" s="13">
        <v>46</v>
      </c>
      <c r="B269" s="1">
        <v>4639</v>
      </c>
      <c r="C269" s="6" t="s">
        <v>273</v>
      </c>
      <c r="D269" s="6">
        <v>23.548776812974801</v>
      </c>
      <c r="E269" s="5">
        <v>2.6706672623056602</v>
      </c>
      <c r="F269" s="6">
        <v>316.45989440227299</v>
      </c>
      <c r="G269" s="5">
        <f t="shared" si="62"/>
        <v>26.21944407528046</v>
      </c>
      <c r="H269" s="5">
        <f t="shared" si="60"/>
        <v>31.6459894402273</v>
      </c>
      <c r="I269" s="6">
        <f t="shared" si="61"/>
        <v>262.19444075280461</v>
      </c>
      <c r="J269" s="1" t="str">
        <f>IF(G269&gt;=H269,"JA","NEI")</f>
        <v>NEI</v>
      </c>
      <c r="K269" s="1">
        <f t="shared" si="63"/>
        <v>1200</v>
      </c>
      <c r="L269" s="4">
        <f t="shared" si="65"/>
        <v>4499.2566033181274</v>
      </c>
      <c r="M269" s="4">
        <f t="shared" si="66"/>
        <v>8998.5132066362548</v>
      </c>
      <c r="N269" s="4">
        <f t="shared" si="67"/>
        <v>59937.649156091131</v>
      </c>
      <c r="O269" s="4">
        <f t="shared" si="68"/>
        <v>32973.572869072712</v>
      </c>
      <c r="P269" s="4">
        <f t="shared" si="69"/>
        <v>8998.5132066362548</v>
      </c>
      <c r="Q269" s="4">
        <f t="shared" si="70"/>
        <v>7268.0298976677432</v>
      </c>
      <c r="R269" s="4">
        <f t="shared" si="71"/>
        <v>12113.383162779573</v>
      </c>
      <c r="S269" s="55">
        <f t="shared" si="72"/>
        <v>179844.41080116373</v>
      </c>
      <c r="T269" s="4">
        <f t="shared" si="73"/>
        <v>314633.32890336553</v>
      </c>
      <c r="U269" s="4">
        <f t="shared" si="64"/>
        <v>314633.32890336553</v>
      </c>
      <c r="V269" s="27"/>
      <c r="W269" s="23"/>
      <c r="X269" s="23"/>
      <c r="Y269" s="24"/>
      <c r="AB269" s="23"/>
      <c r="AC269" s="23"/>
    </row>
    <row r="270" spans="1:29" customFormat="1" x14ac:dyDescent="0.25">
      <c r="A270" s="13">
        <v>46</v>
      </c>
      <c r="B270" s="1">
        <v>4640</v>
      </c>
      <c r="C270" s="6" t="s">
        <v>274</v>
      </c>
      <c r="D270" s="6">
        <v>37.2372933729254</v>
      </c>
      <c r="E270" s="5">
        <v>7.6182843893543204</v>
      </c>
      <c r="F270" s="6">
        <v>657.14517995271399</v>
      </c>
      <c r="G270" s="5">
        <f t="shared" si="62"/>
        <v>44.855577762279722</v>
      </c>
      <c r="H270" s="5">
        <f t="shared" si="60"/>
        <v>65.714517995271407</v>
      </c>
      <c r="I270" s="6">
        <f t="shared" si="61"/>
        <v>448.55577762279722</v>
      </c>
      <c r="J270" s="1" t="str">
        <f>IF(G270&gt;=H270,"JA","NEI")</f>
        <v>NEI</v>
      </c>
      <c r="K270" s="1">
        <f t="shared" si="63"/>
        <v>1200</v>
      </c>
      <c r="L270" s="4">
        <f t="shared" si="65"/>
        <v>7697.2171440071997</v>
      </c>
      <c r="M270" s="4">
        <f t="shared" si="66"/>
        <v>15394.434288014399</v>
      </c>
      <c r="N270" s="4">
        <f t="shared" si="67"/>
        <v>102539.85076457144</v>
      </c>
      <c r="O270" s="4">
        <f t="shared" si="68"/>
        <v>56410.374593842978</v>
      </c>
      <c r="P270" s="4">
        <f t="shared" si="69"/>
        <v>15394.434288014399</v>
      </c>
      <c r="Q270" s="4">
        <f t="shared" si="70"/>
        <v>12433.966155703938</v>
      </c>
      <c r="R270" s="4">
        <f t="shared" si="71"/>
        <v>20723.276926173228</v>
      </c>
      <c r="S270" s="55">
        <f t="shared" si="72"/>
        <v>307673.37898702902</v>
      </c>
      <c r="T270" s="4">
        <f t="shared" si="73"/>
        <v>538266.93314735661</v>
      </c>
      <c r="U270" s="4">
        <f t="shared" si="64"/>
        <v>538266.93314735661</v>
      </c>
      <c r="V270" s="27"/>
      <c r="W270" s="23"/>
      <c r="X270" s="23"/>
      <c r="Y270" s="24"/>
      <c r="AB270" s="23"/>
      <c r="AC270" s="23"/>
    </row>
    <row r="271" spans="1:29" customFormat="1" x14ac:dyDescent="0.25">
      <c r="A271" s="13">
        <v>46</v>
      </c>
      <c r="B271" s="1">
        <v>4641</v>
      </c>
      <c r="C271" s="6" t="s">
        <v>275</v>
      </c>
      <c r="D271" s="6">
        <v>10.393599676027</v>
      </c>
      <c r="E271" s="5">
        <v>1.8087223461749902</v>
      </c>
      <c r="F271" s="6">
        <v>336.15713112710398</v>
      </c>
      <c r="G271" s="5">
        <f t="shared" si="62"/>
        <v>12.20232202220199</v>
      </c>
      <c r="H271" s="5">
        <f t="shared" si="60"/>
        <v>33.615713112710402</v>
      </c>
      <c r="I271" s="6">
        <f t="shared" si="61"/>
        <v>122.0232202220199</v>
      </c>
      <c r="J271" s="1" t="str">
        <f>IF(G271&gt;=H271,"JA","NEI")</f>
        <v>NEI</v>
      </c>
      <c r="K271" s="1">
        <f t="shared" si="63"/>
        <v>1490</v>
      </c>
      <c r="L271" s="4">
        <f t="shared" si="65"/>
        <v>2599.9487532705784</v>
      </c>
      <c r="M271" s="4">
        <f t="shared" si="66"/>
        <v>5199.8975065411569</v>
      </c>
      <c r="N271" s="4">
        <f t="shared" si="67"/>
        <v>34635.680943919244</v>
      </c>
      <c r="O271" s="4">
        <f t="shared" si="68"/>
        <v>19054.169884108855</v>
      </c>
      <c r="P271" s="4">
        <f t="shared" si="69"/>
        <v>5199.8975065411569</v>
      </c>
      <c r="Q271" s="4">
        <f t="shared" si="70"/>
        <v>4199.9172168217028</v>
      </c>
      <c r="R271" s="4">
        <f t="shared" si="71"/>
        <v>6999.862028036172</v>
      </c>
      <c r="S271" s="55">
        <f t="shared" si="72"/>
        <v>103925.2242915708</v>
      </c>
      <c r="T271" s="4">
        <f t="shared" si="73"/>
        <v>181814.59813080967</v>
      </c>
      <c r="U271" s="4">
        <f t="shared" si="64"/>
        <v>181814.59813080967</v>
      </c>
      <c r="V271" s="27"/>
      <c r="W271" s="23"/>
      <c r="X271" s="23"/>
      <c r="Y271" s="24"/>
      <c r="AB271" s="23"/>
      <c r="AC271" s="23"/>
    </row>
    <row r="272" spans="1:29" customFormat="1" x14ac:dyDescent="0.25">
      <c r="A272" s="13">
        <v>46</v>
      </c>
      <c r="B272" s="1">
        <v>4642</v>
      </c>
      <c r="C272" s="6" t="s">
        <v>276</v>
      </c>
      <c r="D272" s="6">
        <v>15.391677139759199</v>
      </c>
      <c r="E272" s="5">
        <v>2.3681098400193901</v>
      </c>
      <c r="F272" s="6">
        <v>366.02163800780602</v>
      </c>
      <c r="G272" s="5">
        <f t="shared" si="62"/>
        <v>17.759786979778589</v>
      </c>
      <c r="H272" s="5">
        <f t="shared" si="60"/>
        <v>36.602163800780602</v>
      </c>
      <c r="I272" s="6">
        <f t="shared" si="61"/>
        <v>177.5978697977859</v>
      </c>
      <c r="J272" s="1" t="str">
        <f>IF(G272&gt;=H272,"JA","NEI")</f>
        <v>NEI</v>
      </c>
      <c r="K272" s="1">
        <f t="shared" si="63"/>
        <v>1490</v>
      </c>
      <c r="L272" s="4">
        <f t="shared" si="65"/>
        <v>3432</v>
      </c>
      <c r="M272" s="4">
        <f t="shared" si="66"/>
        <v>6864</v>
      </c>
      <c r="N272" s="4">
        <f t="shared" si="67"/>
        <v>45720</v>
      </c>
      <c r="O272" s="4">
        <f t="shared" si="68"/>
        <v>25152</v>
      </c>
      <c r="P272" s="4">
        <f t="shared" si="69"/>
        <v>6864</v>
      </c>
      <c r="Q272" s="4">
        <f t="shared" si="70"/>
        <v>5544</v>
      </c>
      <c r="R272" s="4">
        <f t="shared" si="71"/>
        <v>9240</v>
      </c>
      <c r="S272" s="55">
        <f t="shared" si="72"/>
        <v>137184</v>
      </c>
      <c r="T272" s="4">
        <f t="shared" si="73"/>
        <v>264620.82599870098</v>
      </c>
      <c r="U272" s="4">
        <f t="shared" si="64"/>
        <v>240000</v>
      </c>
      <c r="V272" s="27"/>
      <c r="W272" s="23"/>
      <c r="X272" s="23"/>
      <c r="Y272" s="24"/>
      <c r="AB272" s="23"/>
      <c r="AC272" s="23"/>
    </row>
    <row r="273" spans="1:29" customFormat="1" x14ac:dyDescent="0.25">
      <c r="A273" s="13">
        <v>46</v>
      </c>
      <c r="B273" s="1">
        <v>4643</v>
      </c>
      <c r="C273" s="6" t="s">
        <v>277</v>
      </c>
      <c r="D273" s="6">
        <v>2.33068292221947</v>
      </c>
      <c r="E273" s="5">
        <v>2.7071162695383002</v>
      </c>
      <c r="F273" s="6">
        <v>315.97035274897098</v>
      </c>
      <c r="G273" s="5">
        <f t="shared" si="62"/>
        <v>5.0377991917577702</v>
      </c>
      <c r="H273" s="5">
        <f t="shared" si="60"/>
        <v>31.597035274897099</v>
      </c>
      <c r="I273" s="6">
        <f t="shared" si="61"/>
        <v>50.377991917577702</v>
      </c>
      <c r="J273" s="1" t="str">
        <f>IF(G273&gt;=H273,"JA","NEI")</f>
        <v>NEI</v>
      </c>
      <c r="K273" s="1">
        <f t="shared" si="63"/>
        <v>1490</v>
      </c>
      <c r="L273" s="4">
        <f t="shared" si="65"/>
        <v>1073.4038737878282</v>
      </c>
      <c r="M273" s="4">
        <f t="shared" si="66"/>
        <v>2146.8077475756563</v>
      </c>
      <c r="N273" s="4">
        <f t="shared" si="67"/>
        <v>14299.541115844844</v>
      </c>
      <c r="O273" s="4">
        <f t="shared" si="68"/>
        <v>7866.6241939135944</v>
      </c>
      <c r="P273" s="4">
        <f t="shared" si="69"/>
        <v>2146.8077475756563</v>
      </c>
      <c r="Q273" s="4">
        <f t="shared" si="70"/>
        <v>1733.960103811107</v>
      </c>
      <c r="R273" s="4">
        <f t="shared" si="71"/>
        <v>2889.9335063518452</v>
      </c>
      <c r="S273" s="55">
        <f t="shared" si="72"/>
        <v>42906.12966833025</v>
      </c>
      <c r="T273" s="4">
        <f t="shared" si="73"/>
        <v>75063.207957190782</v>
      </c>
      <c r="U273" s="4">
        <f t="shared" si="64"/>
        <v>75063.207957190782</v>
      </c>
      <c r="V273" s="27"/>
      <c r="W273" s="23"/>
      <c r="X273" s="23"/>
      <c r="Y273" s="24"/>
      <c r="AB273" s="23"/>
      <c r="AC273" s="23"/>
    </row>
    <row r="274" spans="1:29" customFormat="1" x14ac:dyDescent="0.25">
      <c r="A274" s="13">
        <v>46</v>
      </c>
      <c r="B274" s="1">
        <v>4644</v>
      </c>
      <c r="C274" s="6" t="s">
        <v>278</v>
      </c>
      <c r="D274" s="6">
        <v>41.589016874098</v>
      </c>
      <c r="E274" s="5">
        <v>5.5467963941767193</v>
      </c>
      <c r="F274" s="6">
        <v>777.58855138719298</v>
      </c>
      <c r="G274" s="5">
        <f t="shared" si="62"/>
        <v>47.135813268274717</v>
      </c>
      <c r="H274" s="5">
        <f t="shared" si="60"/>
        <v>77.758855138719298</v>
      </c>
      <c r="I274" s="6">
        <f t="shared" si="61"/>
        <v>471.35813268274717</v>
      </c>
      <c r="J274" s="1" t="str">
        <f>IF(G274&gt;=H274,"JA","NEI")</f>
        <v>NEI</v>
      </c>
      <c r="K274" s="1">
        <f t="shared" si="63"/>
        <v>1200</v>
      </c>
      <c r="L274" s="4">
        <f t="shared" si="65"/>
        <v>8088.5055568359421</v>
      </c>
      <c r="M274" s="4">
        <f t="shared" si="66"/>
        <v>16177.011113671884</v>
      </c>
      <c r="N274" s="4">
        <f t="shared" si="67"/>
        <v>107752.46913127601</v>
      </c>
      <c r="O274" s="4">
        <f t="shared" si="68"/>
        <v>59277.998766182289</v>
      </c>
      <c r="P274" s="4">
        <f t="shared" si="69"/>
        <v>16177.011113671884</v>
      </c>
      <c r="Q274" s="4">
        <f t="shared" si="70"/>
        <v>13066.047437965752</v>
      </c>
      <c r="R274" s="4">
        <f t="shared" si="71"/>
        <v>21776.745729942919</v>
      </c>
      <c r="S274" s="55">
        <f t="shared" si="72"/>
        <v>323313.97036974994</v>
      </c>
      <c r="T274" s="4">
        <f t="shared" si="73"/>
        <v>565629.75921929663</v>
      </c>
      <c r="U274" s="4">
        <f t="shared" si="64"/>
        <v>565629.75921929663</v>
      </c>
      <c r="V274" s="27"/>
      <c r="W274" s="23"/>
      <c r="X274" s="23"/>
      <c r="Y274" s="24"/>
      <c r="AB274" s="23"/>
      <c r="AC274" s="23"/>
    </row>
    <row r="275" spans="1:29" customFormat="1" x14ac:dyDescent="0.25">
      <c r="A275" s="13">
        <v>46</v>
      </c>
      <c r="B275" s="1">
        <v>4645</v>
      </c>
      <c r="C275" s="6" t="s">
        <v>279</v>
      </c>
      <c r="D275" s="6">
        <v>25.153422377674598</v>
      </c>
      <c r="E275" s="5">
        <v>3.20501058932149</v>
      </c>
      <c r="F275" s="6">
        <v>258.590598875826</v>
      </c>
      <c r="G275" s="5">
        <f t="shared" si="62"/>
        <v>28.358432966996087</v>
      </c>
      <c r="H275" s="5">
        <f t="shared" si="60"/>
        <v>25.859059887582603</v>
      </c>
      <c r="I275" s="6">
        <f t="shared" si="61"/>
        <v>258.590598875826</v>
      </c>
      <c r="J275" s="1" t="str">
        <f>IF(G275&gt;=H275,"JA","NEI")</f>
        <v>JA</v>
      </c>
      <c r="K275" s="1">
        <f t="shared" si="63"/>
        <v>1200</v>
      </c>
      <c r="L275" s="4">
        <f t="shared" si="65"/>
        <v>4437.4146767091743</v>
      </c>
      <c r="M275" s="4">
        <f t="shared" si="66"/>
        <v>8874.8293534183485</v>
      </c>
      <c r="N275" s="4">
        <f t="shared" si="67"/>
        <v>59113.810903013829</v>
      </c>
      <c r="O275" s="4">
        <f t="shared" si="68"/>
        <v>32520.353714623881</v>
      </c>
      <c r="P275" s="4">
        <f t="shared" si="69"/>
        <v>8874.8293534183485</v>
      </c>
      <c r="Q275" s="4">
        <f t="shared" si="70"/>
        <v>7168.1314008378968</v>
      </c>
      <c r="R275" s="4">
        <f t="shared" si="71"/>
        <v>11946.885668063162</v>
      </c>
      <c r="S275" s="55">
        <f t="shared" si="72"/>
        <v>177372.46358090657</v>
      </c>
      <c r="T275" s="4">
        <f t="shared" si="73"/>
        <v>310308.71865099121</v>
      </c>
      <c r="U275" s="4">
        <f t="shared" si="64"/>
        <v>310308.71865099121</v>
      </c>
      <c r="V275" s="27"/>
      <c r="W275" s="23"/>
      <c r="X275" s="23"/>
      <c r="Y275" s="24"/>
      <c r="AB275" s="23"/>
      <c r="AC275" s="23"/>
    </row>
    <row r="276" spans="1:29" customFormat="1" x14ac:dyDescent="0.25">
      <c r="A276" s="13">
        <v>46</v>
      </c>
      <c r="B276" s="1">
        <v>4646</v>
      </c>
      <c r="C276" s="6" t="s">
        <v>280</v>
      </c>
      <c r="D276" s="6">
        <v>22.819963942746501</v>
      </c>
      <c r="E276" s="5">
        <v>2.8942093941974703</v>
      </c>
      <c r="F276" s="6">
        <v>338.32001463194399</v>
      </c>
      <c r="G276" s="5">
        <f t="shared" si="62"/>
        <v>25.714173336943972</v>
      </c>
      <c r="H276" s="5">
        <f t="shared" si="60"/>
        <v>33.832001463194402</v>
      </c>
      <c r="I276" s="6">
        <f t="shared" si="61"/>
        <v>257.14173336943975</v>
      </c>
      <c r="J276" s="1" t="str">
        <f>IF(G276&gt;=H276,"JA","NEI")</f>
        <v>NEI</v>
      </c>
      <c r="K276" s="1">
        <f t="shared" si="63"/>
        <v>1200</v>
      </c>
      <c r="L276" s="4">
        <f t="shared" si="65"/>
        <v>4412.5521446195862</v>
      </c>
      <c r="M276" s="4">
        <f t="shared" si="66"/>
        <v>8825.1042892391724</v>
      </c>
      <c r="N276" s="4">
        <f t="shared" si="67"/>
        <v>58782.600248253926</v>
      </c>
      <c r="O276" s="4">
        <f t="shared" si="68"/>
        <v>32338.144388540746</v>
      </c>
      <c r="P276" s="4">
        <f t="shared" si="69"/>
        <v>8825.1042892391724</v>
      </c>
      <c r="Q276" s="4">
        <f t="shared" si="70"/>
        <v>7127.9688490008693</v>
      </c>
      <c r="R276" s="4">
        <f t="shared" si="71"/>
        <v>11879.948081668117</v>
      </c>
      <c r="S276" s="55">
        <f t="shared" si="72"/>
        <v>176378.65775276613</v>
      </c>
      <c r="T276" s="4">
        <f t="shared" si="73"/>
        <v>308570.0800433277</v>
      </c>
      <c r="U276" s="4">
        <f t="shared" si="64"/>
        <v>308570.0800433277</v>
      </c>
      <c r="V276" s="27"/>
      <c r="W276" s="23"/>
      <c r="X276" s="23"/>
      <c r="Y276" s="24"/>
      <c r="AB276" s="23"/>
      <c r="AC276" s="23"/>
    </row>
    <row r="277" spans="1:29" customFormat="1" x14ac:dyDescent="0.25">
      <c r="A277" s="13">
        <v>46</v>
      </c>
      <c r="B277" s="1">
        <v>4647</v>
      </c>
      <c r="C277" s="6" t="s">
        <v>281</v>
      </c>
      <c r="D277" s="6">
        <v>100.683647752908</v>
      </c>
      <c r="E277" s="5">
        <v>15.188681991230199</v>
      </c>
      <c r="F277" s="6">
        <v>1209.4044108502901</v>
      </c>
      <c r="G277" s="5">
        <f t="shared" si="62"/>
        <v>115.8723297441382</v>
      </c>
      <c r="H277" s="5">
        <f t="shared" si="60"/>
        <v>120.94044108502902</v>
      </c>
      <c r="I277" s="6">
        <f t="shared" si="61"/>
        <v>1158.7232974413819</v>
      </c>
      <c r="J277" s="1" t="str">
        <f>IF(G277&gt;=H277,"JA","NEI")</f>
        <v>NEI</v>
      </c>
      <c r="K277" s="1">
        <f t="shared" si="63"/>
        <v>1200</v>
      </c>
      <c r="L277" s="4">
        <f t="shared" si="65"/>
        <v>19362.2</v>
      </c>
      <c r="M277" s="4">
        <f t="shared" si="66"/>
        <v>38724.400000000001</v>
      </c>
      <c r="N277" s="4">
        <f t="shared" si="67"/>
        <v>257937</v>
      </c>
      <c r="O277" s="4">
        <f t="shared" si="68"/>
        <v>141899.20000000001</v>
      </c>
      <c r="P277" s="4">
        <f t="shared" si="69"/>
        <v>38724.400000000001</v>
      </c>
      <c r="Q277" s="4">
        <f t="shared" si="70"/>
        <v>31277.399999999998</v>
      </c>
      <c r="R277" s="4">
        <f t="shared" si="71"/>
        <v>52129</v>
      </c>
      <c r="S277" s="55">
        <f t="shared" si="72"/>
        <v>773946.4</v>
      </c>
      <c r="T277" s="4">
        <f t="shared" si="73"/>
        <v>1390467.9569296583</v>
      </c>
      <c r="U277" s="4">
        <f t="shared" si="64"/>
        <v>1354000</v>
      </c>
      <c r="V277" s="27"/>
      <c r="W277" s="23"/>
      <c r="X277" s="23"/>
      <c r="Y277" s="24"/>
      <c r="AB277" s="23"/>
      <c r="AC277" s="23"/>
    </row>
    <row r="278" spans="1:29" customFormat="1" x14ac:dyDescent="0.25">
      <c r="A278" s="13">
        <v>46</v>
      </c>
      <c r="B278" s="1">
        <v>4648</v>
      </c>
      <c r="C278" s="6" t="s">
        <v>282</v>
      </c>
      <c r="D278" s="6">
        <v>16.260117552419199</v>
      </c>
      <c r="E278" s="5">
        <v>3.4866727409146296</v>
      </c>
      <c r="F278" s="6">
        <v>458.07948092499697</v>
      </c>
      <c r="G278" s="5">
        <f t="shared" si="62"/>
        <v>19.746790293333831</v>
      </c>
      <c r="H278" s="5">
        <f t="shared" si="60"/>
        <v>45.8079480924997</v>
      </c>
      <c r="I278" s="6">
        <f t="shared" si="61"/>
        <v>197.46790293333831</v>
      </c>
      <c r="J278" s="1" t="str">
        <f>IF(G278&gt;=H278,"JA","NEI")</f>
        <v>NEI</v>
      </c>
      <c r="K278" s="1">
        <f t="shared" si="63"/>
        <v>1490</v>
      </c>
      <c r="L278" s="4">
        <f t="shared" si="65"/>
        <v>3432</v>
      </c>
      <c r="M278" s="4">
        <f t="shared" si="66"/>
        <v>6864</v>
      </c>
      <c r="N278" s="4">
        <f t="shared" si="67"/>
        <v>45720</v>
      </c>
      <c r="O278" s="4">
        <f t="shared" si="68"/>
        <v>25152</v>
      </c>
      <c r="P278" s="4">
        <f t="shared" si="69"/>
        <v>6864</v>
      </c>
      <c r="Q278" s="4">
        <f t="shared" si="70"/>
        <v>5544</v>
      </c>
      <c r="R278" s="4">
        <f t="shared" si="71"/>
        <v>9240</v>
      </c>
      <c r="S278" s="55">
        <f t="shared" si="72"/>
        <v>137184</v>
      </c>
      <c r="T278" s="4">
        <f t="shared" si="73"/>
        <v>294227.17537067406</v>
      </c>
      <c r="U278" s="4">
        <f t="shared" si="64"/>
        <v>240000</v>
      </c>
      <c r="V278" s="27"/>
      <c r="W278" s="23"/>
      <c r="X278" s="23"/>
      <c r="Y278" s="24"/>
      <c r="AB278" s="23"/>
      <c r="AC278" s="23"/>
    </row>
    <row r="279" spans="1:29" customFormat="1" x14ac:dyDescent="0.25">
      <c r="A279" s="13">
        <v>46</v>
      </c>
      <c r="B279" s="1">
        <v>4649</v>
      </c>
      <c r="C279" s="6" t="s">
        <v>283</v>
      </c>
      <c r="D279" s="6">
        <v>42.995703984459603</v>
      </c>
      <c r="E279" s="5">
        <v>8.2194588773608501</v>
      </c>
      <c r="F279" s="6">
        <v>639.10317643629298</v>
      </c>
      <c r="G279" s="5">
        <f t="shared" si="62"/>
        <v>51.215162861820453</v>
      </c>
      <c r="H279" s="5">
        <f t="shared" si="60"/>
        <v>63.910317643629298</v>
      </c>
      <c r="I279" s="6">
        <f t="shared" si="61"/>
        <v>512.15162861820454</v>
      </c>
      <c r="J279" s="1" t="str">
        <f>IF(G279&gt;=H279,"JA","NEI")</f>
        <v>NEI</v>
      </c>
      <c r="K279" s="1">
        <f t="shared" si="63"/>
        <v>1200</v>
      </c>
      <c r="L279" s="4">
        <f t="shared" si="65"/>
        <v>8788.5219470883912</v>
      </c>
      <c r="M279" s="4">
        <f t="shared" si="66"/>
        <v>17577.043894176782</v>
      </c>
      <c r="N279" s="4">
        <f t="shared" si="67"/>
        <v>117077.86230212156</v>
      </c>
      <c r="O279" s="4">
        <f t="shared" si="68"/>
        <v>64408.188815025409</v>
      </c>
      <c r="P279" s="4">
        <f t="shared" si="69"/>
        <v>17577.043894176782</v>
      </c>
      <c r="Q279" s="4">
        <f t="shared" si="70"/>
        <v>14196.843145296631</v>
      </c>
      <c r="R279" s="4">
        <f t="shared" si="71"/>
        <v>23661.40524216105</v>
      </c>
      <c r="S279" s="55">
        <f t="shared" si="72"/>
        <v>351295.0451017989</v>
      </c>
      <c r="T279" s="4">
        <f t="shared" si="73"/>
        <v>614581.95434184547</v>
      </c>
      <c r="U279" s="4">
        <f t="shared" si="64"/>
        <v>614581.95434184547</v>
      </c>
      <c r="V279" s="27"/>
      <c r="W279" s="23"/>
      <c r="X279" s="23"/>
      <c r="Y279" s="24"/>
      <c r="AB279" s="23"/>
      <c r="AC279" s="23"/>
    </row>
    <row r="280" spans="1:29" customFormat="1" x14ac:dyDescent="0.25">
      <c r="A280" s="13">
        <v>46</v>
      </c>
      <c r="B280" s="1">
        <v>4650</v>
      </c>
      <c r="C280" s="6" t="s">
        <v>284</v>
      </c>
      <c r="D280" s="6">
        <v>38.908515271348399</v>
      </c>
      <c r="E280" s="5">
        <v>5.5402799097813</v>
      </c>
      <c r="F280" s="6">
        <v>577.39547712030492</v>
      </c>
      <c r="G280" s="5">
        <f t="shared" si="62"/>
        <v>44.448795181129697</v>
      </c>
      <c r="H280" s="5">
        <f t="shared" si="60"/>
        <v>57.739547712030493</v>
      </c>
      <c r="I280" s="6">
        <f t="shared" si="61"/>
        <v>444.48795181129697</v>
      </c>
      <c r="J280" s="1" t="str">
        <f>IF(G280&gt;=H280,"JA","NEI")</f>
        <v>NEI</v>
      </c>
      <c r="K280" s="1">
        <f t="shared" si="63"/>
        <v>1200</v>
      </c>
      <c r="L280" s="4">
        <f t="shared" si="65"/>
        <v>7627.413253081857</v>
      </c>
      <c r="M280" s="4">
        <f t="shared" si="66"/>
        <v>15254.826506163714</v>
      </c>
      <c r="N280" s="4">
        <f t="shared" si="67"/>
        <v>101609.9457840625</v>
      </c>
      <c r="O280" s="4">
        <f t="shared" si="68"/>
        <v>55898.804819788711</v>
      </c>
      <c r="P280" s="4">
        <f t="shared" si="69"/>
        <v>15254.826506163714</v>
      </c>
      <c r="Q280" s="4">
        <f t="shared" si="70"/>
        <v>12321.206024209152</v>
      </c>
      <c r="R280" s="4">
        <f t="shared" si="71"/>
        <v>20535.343373681921</v>
      </c>
      <c r="S280" s="55">
        <f t="shared" si="72"/>
        <v>304883.17590640485</v>
      </c>
      <c r="T280" s="4">
        <f t="shared" si="73"/>
        <v>533385.5421735564</v>
      </c>
      <c r="U280" s="4">
        <f t="shared" si="64"/>
        <v>533385.5421735564</v>
      </c>
      <c r="V280" s="27"/>
      <c r="W280" s="23"/>
      <c r="X280" s="23"/>
      <c r="Y280" s="24"/>
      <c r="AB280" s="23"/>
      <c r="AC280" s="23"/>
    </row>
    <row r="281" spans="1:29" customFormat="1" ht="15.75" thickBot="1" x14ac:dyDescent="0.3">
      <c r="A281" s="18">
        <v>46</v>
      </c>
      <c r="B281" s="3">
        <v>4651</v>
      </c>
      <c r="C281" s="11" t="s">
        <v>285</v>
      </c>
      <c r="D281" s="11">
        <v>39.409397165313806</v>
      </c>
      <c r="E281" s="10">
        <v>7.0885480605029096</v>
      </c>
      <c r="F281" s="11">
        <v>490.17930915724202</v>
      </c>
      <c r="G281" s="10">
        <f t="shared" si="62"/>
        <v>46.497945225816714</v>
      </c>
      <c r="H281" s="10">
        <f t="shared" si="60"/>
        <v>49.017930915724207</v>
      </c>
      <c r="I281" s="11">
        <f t="shared" si="61"/>
        <v>464.97945225816716</v>
      </c>
      <c r="J281" s="3" t="str">
        <f>IF(G281&gt;=H281,"JA","NEI")</f>
        <v>NEI</v>
      </c>
      <c r="K281" s="3">
        <f t="shared" si="63"/>
        <v>1200</v>
      </c>
      <c r="L281" s="19">
        <f t="shared" si="65"/>
        <v>7979.047400750148</v>
      </c>
      <c r="M281" s="19">
        <f t="shared" si="66"/>
        <v>15958.094801500296</v>
      </c>
      <c r="N281" s="19">
        <f t="shared" si="67"/>
        <v>106294.30278621701</v>
      </c>
      <c r="O281" s="19">
        <f t="shared" si="68"/>
        <v>58475.815915987099</v>
      </c>
      <c r="P281" s="19">
        <f t="shared" si="69"/>
        <v>15958.094801500296</v>
      </c>
      <c r="Q281" s="19">
        <f t="shared" si="70"/>
        <v>12889.230416596392</v>
      </c>
      <c r="R281" s="19">
        <f t="shared" si="71"/>
        <v>21482.050694327321</v>
      </c>
      <c r="S281" s="53">
        <f t="shared" si="72"/>
        <v>318938.70589292201</v>
      </c>
      <c r="T281" s="19">
        <f t="shared" si="73"/>
        <v>557975.34270980058</v>
      </c>
      <c r="U281" s="19">
        <f t="shared" si="64"/>
        <v>557975.34270980058</v>
      </c>
      <c r="V281" s="27"/>
      <c r="W281" s="23"/>
      <c r="X281" s="23"/>
      <c r="Y281" s="24"/>
      <c r="AB281" s="23"/>
      <c r="AC281" s="23"/>
    </row>
    <row r="282" spans="1:29" customFormat="1" x14ac:dyDescent="0.25">
      <c r="A282" s="17">
        <v>50</v>
      </c>
      <c r="B282" s="2">
        <v>5001</v>
      </c>
      <c r="C282" s="8" t="s">
        <v>286</v>
      </c>
      <c r="D282" s="8">
        <v>72.866629538863791</v>
      </c>
      <c r="E282" s="7">
        <v>50.875900914965598</v>
      </c>
      <c r="F282" s="8">
        <v>500.90397166823101</v>
      </c>
      <c r="G282" s="7">
        <f t="shared" si="62"/>
        <v>123.74253045382939</v>
      </c>
      <c r="H282" s="7">
        <f t="shared" si="60"/>
        <v>50.090397166823102</v>
      </c>
      <c r="I282" s="8">
        <f t="shared" si="61"/>
        <v>500.90397166823101</v>
      </c>
      <c r="J282" s="2" t="str">
        <f>IF(G282&gt;=H282,"JA","NEI")</f>
        <v>JA</v>
      </c>
      <c r="K282" s="2">
        <f t="shared" si="63"/>
        <v>1200</v>
      </c>
      <c r="L282" s="9">
        <f t="shared" si="65"/>
        <v>8595.512153826845</v>
      </c>
      <c r="M282" s="9">
        <f t="shared" si="66"/>
        <v>17191.02430765369</v>
      </c>
      <c r="N282" s="9">
        <f t="shared" si="67"/>
        <v>114506.64792335762</v>
      </c>
      <c r="O282" s="9">
        <f t="shared" si="68"/>
        <v>62993.683476996739</v>
      </c>
      <c r="P282" s="9">
        <f t="shared" si="69"/>
        <v>17191.02430765369</v>
      </c>
      <c r="Q282" s="9">
        <f t="shared" si="70"/>
        <v>13885.058094643364</v>
      </c>
      <c r="R282" s="9">
        <f t="shared" si="71"/>
        <v>23141.763491072274</v>
      </c>
      <c r="S282" s="54">
        <f t="shared" si="72"/>
        <v>343580.05224667303</v>
      </c>
      <c r="T282" s="9">
        <f t="shared" si="73"/>
        <v>601084.76600187726</v>
      </c>
      <c r="U282" s="9">
        <f t="shared" si="64"/>
        <v>601084.76600187726</v>
      </c>
      <c r="V282" s="27"/>
      <c r="W282" s="23"/>
      <c r="X282" s="23"/>
      <c r="Y282" s="24"/>
      <c r="AB282" s="23"/>
      <c r="AC282" s="23"/>
    </row>
    <row r="283" spans="1:29" customFormat="1" x14ac:dyDescent="0.25">
      <c r="A283" s="13">
        <v>50</v>
      </c>
      <c r="B283" s="1">
        <v>5006</v>
      </c>
      <c r="C283" s="6" t="s">
        <v>287</v>
      </c>
      <c r="D283" s="6">
        <v>181.05697356645501</v>
      </c>
      <c r="E283" s="5">
        <v>19.002992352486302</v>
      </c>
      <c r="F283" s="6">
        <v>2016.08550595114</v>
      </c>
      <c r="G283" s="5">
        <f t="shared" si="62"/>
        <v>200.05996591894132</v>
      </c>
      <c r="H283" s="5">
        <f t="shared" si="60"/>
        <v>201.60855059511402</v>
      </c>
      <c r="I283" s="6">
        <f t="shared" si="61"/>
        <v>2000.5996591894132</v>
      </c>
      <c r="J283" s="1" t="str">
        <f>IF(G283&gt;=H283,"JA","NEI")</f>
        <v>NEI</v>
      </c>
      <c r="K283" s="1">
        <f t="shared" si="63"/>
        <v>1200</v>
      </c>
      <c r="L283" s="4">
        <f t="shared" si="65"/>
        <v>19362.2</v>
      </c>
      <c r="M283" s="4">
        <f t="shared" si="66"/>
        <v>38724.400000000001</v>
      </c>
      <c r="N283" s="4">
        <f t="shared" si="67"/>
        <v>257937</v>
      </c>
      <c r="O283" s="4">
        <f t="shared" si="68"/>
        <v>141899.20000000001</v>
      </c>
      <c r="P283" s="4">
        <f t="shared" si="69"/>
        <v>38724.400000000001</v>
      </c>
      <c r="Q283" s="4">
        <f t="shared" si="70"/>
        <v>31277.399999999998</v>
      </c>
      <c r="R283" s="4">
        <f t="shared" si="71"/>
        <v>52129</v>
      </c>
      <c r="S283" s="55">
        <f t="shared" si="72"/>
        <v>773946.4</v>
      </c>
      <c r="T283" s="4">
        <f t="shared" si="73"/>
        <v>2400719.5910272957</v>
      </c>
      <c r="U283" s="4">
        <f t="shared" si="64"/>
        <v>1354000</v>
      </c>
      <c r="V283" s="27"/>
      <c r="W283" s="23"/>
      <c r="X283" s="23"/>
      <c r="Y283" s="24"/>
      <c r="AB283" s="23"/>
      <c r="AC283" s="23"/>
    </row>
    <row r="284" spans="1:29" customFormat="1" x14ac:dyDescent="0.25">
      <c r="A284" s="13">
        <v>50</v>
      </c>
      <c r="B284" s="1">
        <v>5007</v>
      </c>
      <c r="C284" s="6" t="s">
        <v>288</v>
      </c>
      <c r="D284" s="6">
        <v>65.648889009847792</v>
      </c>
      <c r="E284" s="5">
        <v>12.0231958932093</v>
      </c>
      <c r="F284" s="6">
        <v>1931.5673035941802</v>
      </c>
      <c r="G284" s="5">
        <f t="shared" si="62"/>
        <v>77.672084903057097</v>
      </c>
      <c r="H284" s="5">
        <f t="shared" si="60"/>
        <v>193.15673035941802</v>
      </c>
      <c r="I284" s="6">
        <f t="shared" si="61"/>
        <v>776.720849030571</v>
      </c>
      <c r="J284" s="1" t="str">
        <f>IF(G284&gt;=H284,"JA","NEI")</f>
        <v>NEI</v>
      </c>
      <c r="K284" s="1">
        <f t="shared" si="63"/>
        <v>1200</v>
      </c>
      <c r="L284" s="4">
        <f t="shared" si="65"/>
        <v>13328.529769364599</v>
      </c>
      <c r="M284" s="4">
        <f t="shared" si="66"/>
        <v>26657.059538729198</v>
      </c>
      <c r="N284" s="4">
        <f t="shared" si="67"/>
        <v>177558.38608838854</v>
      </c>
      <c r="O284" s="4">
        <f t="shared" si="68"/>
        <v>97680.413974084615</v>
      </c>
      <c r="P284" s="4">
        <f t="shared" si="69"/>
        <v>26657.059538729198</v>
      </c>
      <c r="Q284" s="4">
        <f t="shared" si="70"/>
        <v>21530.701935127428</v>
      </c>
      <c r="R284" s="4">
        <f t="shared" si="71"/>
        <v>35884.503225212378</v>
      </c>
      <c r="S284" s="55">
        <f t="shared" si="72"/>
        <v>532768.36476704932</v>
      </c>
      <c r="T284" s="4">
        <f t="shared" si="73"/>
        <v>932065.01883668522</v>
      </c>
      <c r="U284" s="4">
        <f t="shared" si="64"/>
        <v>932065.01883668522</v>
      </c>
      <c r="V284" s="27"/>
      <c r="W284" s="23"/>
      <c r="X284" s="23"/>
      <c r="Y284" s="24"/>
      <c r="AB284" s="23"/>
      <c r="AC284" s="23"/>
    </row>
    <row r="285" spans="1:29" customFormat="1" x14ac:dyDescent="0.25">
      <c r="A285" s="13">
        <v>50</v>
      </c>
      <c r="B285" s="1">
        <v>5014</v>
      </c>
      <c r="C285" s="6" t="s">
        <v>289</v>
      </c>
      <c r="D285" s="6">
        <v>10.391896554913</v>
      </c>
      <c r="E285" s="5">
        <v>4.4217199687603204</v>
      </c>
      <c r="F285" s="6">
        <v>232.67045291416699</v>
      </c>
      <c r="G285" s="5">
        <f t="shared" si="62"/>
        <v>14.813616523673321</v>
      </c>
      <c r="H285" s="5">
        <f t="shared" si="60"/>
        <v>23.2670452914167</v>
      </c>
      <c r="I285" s="6">
        <f t="shared" si="61"/>
        <v>148.13616523673321</v>
      </c>
      <c r="J285" s="1" t="str">
        <f>IF(G285&gt;=H285,"JA","NEI")</f>
        <v>NEI</v>
      </c>
      <c r="K285" s="1">
        <f t="shared" si="63"/>
        <v>1490</v>
      </c>
      <c r="L285" s="4">
        <f t="shared" si="65"/>
        <v>3156.3372726990747</v>
      </c>
      <c r="M285" s="4">
        <f t="shared" si="66"/>
        <v>6312.6745453981493</v>
      </c>
      <c r="N285" s="4">
        <f t="shared" si="67"/>
        <v>42047.709821620541</v>
      </c>
      <c r="O285" s="4">
        <f t="shared" si="68"/>
        <v>23131.758474046364</v>
      </c>
      <c r="P285" s="4">
        <f t="shared" si="69"/>
        <v>6312.6745453981493</v>
      </c>
      <c r="Q285" s="4">
        <f t="shared" si="70"/>
        <v>5098.6986712831203</v>
      </c>
      <c r="R285" s="4">
        <f t="shared" si="71"/>
        <v>8497.8311188052012</v>
      </c>
      <c r="S285" s="55">
        <f t="shared" si="72"/>
        <v>126165.20175348189</v>
      </c>
      <c r="T285" s="4">
        <f t="shared" si="73"/>
        <v>220722.88620273248</v>
      </c>
      <c r="U285" s="4">
        <f t="shared" si="64"/>
        <v>220722.88620273248</v>
      </c>
      <c r="V285" s="27"/>
      <c r="W285" s="23"/>
      <c r="X285" s="23"/>
      <c r="Y285" s="24"/>
      <c r="AB285" s="23"/>
      <c r="AC285" s="23"/>
    </row>
    <row r="286" spans="1:29" customFormat="1" x14ac:dyDescent="0.25">
      <c r="A286" s="13">
        <v>50</v>
      </c>
      <c r="B286" s="1">
        <v>5020</v>
      </c>
      <c r="C286" s="6" t="s">
        <v>290</v>
      </c>
      <c r="D286" s="6">
        <v>9.3266854706020794</v>
      </c>
      <c r="E286" s="5">
        <v>1.2494842578701602</v>
      </c>
      <c r="F286" s="6">
        <v>267.918329757908</v>
      </c>
      <c r="G286" s="5">
        <f t="shared" si="62"/>
        <v>10.576169728472239</v>
      </c>
      <c r="H286" s="5">
        <f t="shared" si="60"/>
        <v>26.7918329757908</v>
      </c>
      <c r="I286" s="6">
        <f t="shared" si="61"/>
        <v>105.76169728472239</v>
      </c>
      <c r="J286" s="1" t="str">
        <f>IF(G286&gt;=H286,"JA","NEI")</f>
        <v>NEI</v>
      </c>
      <c r="K286" s="1">
        <f t="shared" si="63"/>
        <v>1490</v>
      </c>
      <c r="L286" s="4">
        <f t="shared" si="65"/>
        <v>2253.4644840455799</v>
      </c>
      <c r="M286" s="4">
        <f t="shared" si="66"/>
        <v>4506.9289680911597</v>
      </c>
      <c r="N286" s="4">
        <f t="shared" si="67"/>
        <v>30019.928965782026</v>
      </c>
      <c r="O286" s="4">
        <f t="shared" si="68"/>
        <v>16514.900554403972</v>
      </c>
      <c r="P286" s="4">
        <f t="shared" si="69"/>
        <v>4506.9289680911597</v>
      </c>
      <c r="Q286" s="4">
        <f t="shared" si="70"/>
        <v>3640.2118588428598</v>
      </c>
      <c r="R286" s="4">
        <f t="shared" si="71"/>
        <v>6067.0197647380992</v>
      </c>
      <c r="S286" s="55">
        <f t="shared" si="72"/>
        <v>90075.545390241503</v>
      </c>
      <c r="T286" s="4">
        <f t="shared" si="73"/>
        <v>157584.92895423635</v>
      </c>
      <c r="U286" s="4">
        <f t="shared" si="64"/>
        <v>157584.92895423635</v>
      </c>
      <c r="V286" s="27"/>
      <c r="W286" s="23"/>
      <c r="X286" s="23"/>
      <c r="Y286" s="24"/>
      <c r="AB286" s="23"/>
      <c r="AC286" s="23"/>
    </row>
    <row r="287" spans="1:29" customFormat="1" x14ac:dyDescent="0.25">
      <c r="A287" s="13">
        <v>50</v>
      </c>
      <c r="B287" s="1">
        <v>5021</v>
      </c>
      <c r="C287" s="6" t="s">
        <v>291</v>
      </c>
      <c r="D287" s="6">
        <v>69.271647748258601</v>
      </c>
      <c r="E287" s="5">
        <v>10.883916378298801</v>
      </c>
      <c r="F287" s="6">
        <v>738.83316408268593</v>
      </c>
      <c r="G287" s="5">
        <f t="shared" si="62"/>
        <v>80.155564126557408</v>
      </c>
      <c r="H287" s="5">
        <f t="shared" si="60"/>
        <v>73.883316408268598</v>
      </c>
      <c r="I287" s="6">
        <f t="shared" si="61"/>
        <v>738.83316408268593</v>
      </c>
      <c r="J287" s="1" t="str">
        <f>IF(G287&gt;=H287,"JA","NEI")</f>
        <v>JA</v>
      </c>
      <c r="K287" s="1">
        <f t="shared" si="63"/>
        <v>1200</v>
      </c>
      <c r="L287" s="4">
        <f t="shared" si="65"/>
        <v>12678.377095658891</v>
      </c>
      <c r="M287" s="4">
        <f t="shared" si="66"/>
        <v>25356.754191317781</v>
      </c>
      <c r="N287" s="4">
        <f t="shared" si="67"/>
        <v>168897.261309302</v>
      </c>
      <c r="O287" s="4">
        <f t="shared" si="68"/>
        <v>92915.658715038589</v>
      </c>
      <c r="P287" s="4">
        <f t="shared" si="69"/>
        <v>25356.754191317781</v>
      </c>
      <c r="Q287" s="4">
        <f t="shared" si="70"/>
        <v>20480.455308372053</v>
      </c>
      <c r="R287" s="4">
        <f t="shared" si="71"/>
        <v>34134.092180620093</v>
      </c>
      <c r="S287" s="55">
        <f t="shared" si="72"/>
        <v>506780.44390759594</v>
      </c>
      <c r="T287" s="4">
        <f t="shared" si="73"/>
        <v>886599.79689922312</v>
      </c>
      <c r="U287" s="4">
        <f t="shared" si="64"/>
        <v>886599.79689922312</v>
      </c>
      <c r="V287" s="27"/>
      <c r="W287" s="23"/>
      <c r="X287" s="23"/>
      <c r="Y287" s="24"/>
      <c r="AB287" s="23"/>
      <c r="AC287" s="23"/>
    </row>
    <row r="288" spans="1:29" customFormat="1" x14ac:dyDescent="0.25">
      <c r="A288" s="13">
        <v>50</v>
      </c>
      <c r="B288" s="1">
        <v>5022</v>
      </c>
      <c r="C288" s="6" t="s">
        <v>292</v>
      </c>
      <c r="D288" s="6">
        <v>35.0534563855689</v>
      </c>
      <c r="E288" s="5">
        <v>4.3855156020375601</v>
      </c>
      <c r="F288" s="6">
        <v>778.58494714783205</v>
      </c>
      <c r="G288" s="5">
        <f t="shared" si="62"/>
        <v>39.438971987606458</v>
      </c>
      <c r="H288" s="5">
        <f t="shared" si="60"/>
        <v>77.858494714783205</v>
      </c>
      <c r="I288" s="6">
        <f t="shared" si="61"/>
        <v>394.38971987606459</v>
      </c>
      <c r="J288" s="1" t="str">
        <f>IF(G288&gt;=H288,"JA","NEI")</f>
        <v>NEI</v>
      </c>
      <c r="K288" s="1">
        <f t="shared" si="63"/>
        <v>1200</v>
      </c>
      <c r="L288" s="4">
        <f t="shared" si="65"/>
        <v>6767.7275930732685</v>
      </c>
      <c r="M288" s="4">
        <f t="shared" si="66"/>
        <v>13535.455186146537</v>
      </c>
      <c r="N288" s="4">
        <f t="shared" si="67"/>
        <v>90157.489963668369</v>
      </c>
      <c r="O288" s="4">
        <f t="shared" si="68"/>
        <v>49598.45117161388</v>
      </c>
      <c r="P288" s="4">
        <f t="shared" si="69"/>
        <v>13535.455186146537</v>
      </c>
      <c r="Q288" s="4">
        <f t="shared" si="70"/>
        <v>10932.483034964509</v>
      </c>
      <c r="R288" s="4">
        <f t="shared" si="71"/>
        <v>18220.805058274182</v>
      </c>
      <c r="S288" s="55">
        <f t="shared" si="72"/>
        <v>270519.79665739019</v>
      </c>
      <c r="T288" s="4">
        <f t="shared" si="73"/>
        <v>473267.6638512775</v>
      </c>
      <c r="U288" s="4">
        <f t="shared" si="64"/>
        <v>473267.6638512775</v>
      </c>
      <c r="V288" s="27"/>
      <c r="W288" s="23"/>
      <c r="X288" s="23"/>
      <c r="Y288" s="24"/>
      <c r="AB288" s="23"/>
      <c r="AC288" s="23"/>
    </row>
    <row r="289" spans="1:29" customFormat="1" x14ac:dyDescent="0.25">
      <c r="A289" s="13">
        <v>50</v>
      </c>
      <c r="B289" s="1">
        <v>5025</v>
      </c>
      <c r="C289" s="6" t="s">
        <v>293</v>
      </c>
      <c r="D289" s="6">
        <v>29.977570921305198</v>
      </c>
      <c r="E289" s="5">
        <v>7.06686295715713</v>
      </c>
      <c r="F289" s="6">
        <v>1151.4759102088699</v>
      </c>
      <c r="G289" s="5">
        <f t="shared" si="62"/>
        <v>37.044433878462328</v>
      </c>
      <c r="H289" s="5">
        <f t="shared" si="60"/>
        <v>115.14759102088699</v>
      </c>
      <c r="I289" s="6">
        <f t="shared" si="61"/>
        <v>370.44433878462326</v>
      </c>
      <c r="J289" s="1" t="str">
        <f>IF(G289&gt;=H289,"JA","NEI")</f>
        <v>NEI</v>
      </c>
      <c r="K289" s="1">
        <f t="shared" si="63"/>
        <v>1200</v>
      </c>
      <c r="L289" s="4">
        <f t="shared" si="65"/>
        <v>6356.8248535441353</v>
      </c>
      <c r="M289" s="4">
        <f t="shared" si="66"/>
        <v>12713.649707088271</v>
      </c>
      <c r="N289" s="4">
        <f t="shared" si="67"/>
        <v>84683.57584616488</v>
      </c>
      <c r="O289" s="4">
        <f t="shared" si="68"/>
        <v>46587.080045554219</v>
      </c>
      <c r="P289" s="4">
        <f t="shared" si="69"/>
        <v>12713.649707088271</v>
      </c>
      <c r="Q289" s="4">
        <f t="shared" si="70"/>
        <v>10268.717071109757</v>
      </c>
      <c r="R289" s="4">
        <f t="shared" si="71"/>
        <v>17114.528451849594</v>
      </c>
      <c r="S289" s="55">
        <f t="shared" si="72"/>
        <v>254095.18085914879</v>
      </c>
      <c r="T289" s="4">
        <f t="shared" si="73"/>
        <v>444533.2065415479</v>
      </c>
      <c r="U289" s="4">
        <f t="shared" si="64"/>
        <v>444533.2065415479</v>
      </c>
      <c r="V289" s="27"/>
      <c r="W289" s="23"/>
      <c r="X289" s="23"/>
      <c r="Y289" s="24"/>
      <c r="AB289" s="23"/>
      <c r="AC289" s="23"/>
    </row>
    <row r="290" spans="1:29" customFormat="1" x14ac:dyDescent="0.25">
      <c r="A290" s="13">
        <v>50</v>
      </c>
      <c r="B290" s="1">
        <v>5026</v>
      </c>
      <c r="C290" s="6" t="s">
        <v>294</v>
      </c>
      <c r="D290" s="6">
        <v>19.486730777239799</v>
      </c>
      <c r="E290" s="5">
        <v>2.9822566798553698</v>
      </c>
      <c r="F290" s="6">
        <v>523.70104624625299</v>
      </c>
      <c r="G290" s="5">
        <f t="shared" si="62"/>
        <v>22.468987457095167</v>
      </c>
      <c r="H290" s="5">
        <f t="shared" si="60"/>
        <v>52.370104624625299</v>
      </c>
      <c r="I290" s="6">
        <f t="shared" si="61"/>
        <v>224.68987457095167</v>
      </c>
      <c r="J290" s="1" t="str">
        <f>IF(G290&gt;=H290,"JA","NEI")</f>
        <v>NEI</v>
      </c>
      <c r="K290" s="1">
        <f t="shared" si="63"/>
        <v>1200</v>
      </c>
      <c r="L290" s="4">
        <f t="shared" si="65"/>
        <v>3855.6782476375306</v>
      </c>
      <c r="M290" s="4">
        <f t="shared" si="66"/>
        <v>7711.3564952750612</v>
      </c>
      <c r="N290" s="4">
        <f t="shared" si="67"/>
        <v>51364.105326919547</v>
      </c>
      <c r="O290" s="4">
        <f t="shared" si="68"/>
        <v>28256.998626042881</v>
      </c>
      <c r="P290" s="4">
        <f t="shared" si="69"/>
        <v>7711.3564952750612</v>
      </c>
      <c r="Q290" s="4">
        <f t="shared" si="70"/>
        <v>6228.4033231067797</v>
      </c>
      <c r="R290" s="4">
        <f t="shared" si="71"/>
        <v>10380.672205177967</v>
      </c>
      <c r="S290" s="55">
        <f t="shared" si="72"/>
        <v>154119.27876570716</v>
      </c>
      <c r="T290" s="4">
        <f t="shared" si="73"/>
        <v>269627.84948514198</v>
      </c>
      <c r="U290" s="4">
        <f t="shared" si="64"/>
        <v>269627.84948514198</v>
      </c>
      <c r="V290" s="27"/>
      <c r="W290" s="23"/>
      <c r="X290" s="23"/>
      <c r="Y290" s="24"/>
      <c r="AB290" s="23"/>
      <c r="AC290" s="23"/>
    </row>
    <row r="291" spans="1:29" customFormat="1" x14ac:dyDescent="0.25">
      <c r="A291" s="13">
        <v>50</v>
      </c>
      <c r="B291" s="1">
        <v>5027</v>
      </c>
      <c r="C291" s="6" t="s">
        <v>295</v>
      </c>
      <c r="D291" s="6">
        <v>59.294942089269398</v>
      </c>
      <c r="E291" s="5">
        <v>7.0179586564061696</v>
      </c>
      <c r="F291" s="6">
        <v>1270.4782865571001</v>
      </c>
      <c r="G291" s="5">
        <f t="shared" ref="G291:G334" si="74">(D291+E291)</f>
        <v>66.312900745675563</v>
      </c>
      <c r="H291" s="5">
        <f t="shared" ref="H291:H332" si="75">F291*0.1</f>
        <v>127.04782865571002</v>
      </c>
      <c r="I291" s="6">
        <f t="shared" ref="I291:I332" si="76">IF(G291&gt;=H291,F291,G291*10)</f>
        <v>663.12900745675563</v>
      </c>
      <c r="J291" s="1" t="str">
        <f>IF(G291&gt;=H291,"JA","NEI")</f>
        <v>NEI</v>
      </c>
      <c r="K291" s="1">
        <f t="shared" si="63"/>
        <v>1200</v>
      </c>
      <c r="L291" s="4">
        <f t="shared" si="65"/>
        <v>11379.293767957926</v>
      </c>
      <c r="M291" s="4">
        <f t="shared" si="66"/>
        <v>22758.587535915853</v>
      </c>
      <c r="N291" s="4">
        <f t="shared" si="67"/>
        <v>151591.29110461433</v>
      </c>
      <c r="O291" s="4">
        <f t="shared" si="68"/>
        <v>83395.103977761581</v>
      </c>
      <c r="P291" s="4">
        <f t="shared" si="69"/>
        <v>22758.587535915853</v>
      </c>
      <c r="Q291" s="4">
        <f t="shared" si="70"/>
        <v>18381.936086701266</v>
      </c>
      <c r="R291" s="4">
        <f t="shared" si="71"/>
        <v>30636.560144502109</v>
      </c>
      <c r="S291" s="55">
        <f t="shared" si="72"/>
        <v>454853.44879473781</v>
      </c>
      <c r="T291" s="4">
        <f t="shared" si="73"/>
        <v>795754.80894810671</v>
      </c>
      <c r="U291" s="4">
        <f t="shared" si="64"/>
        <v>795754.80894810671</v>
      </c>
      <c r="V291" s="27"/>
      <c r="W291" s="23"/>
      <c r="X291" s="23"/>
      <c r="Y291" s="24"/>
      <c r="AB291" s="23"/>
      <c r="AC291" s="23"/>
    </row>
    <row r="292" spans="1:29" customFormat="1" x14ac:dyDescent="0.25">
      <c r="A292" s="13">
        <v>50</v>
      </c>
      <c r="B292" s="1">
        <v>5028</v>
      </c>
      <c r="C292" s="6" t="s">
        <v>296</v>
      </c>
      <c r="D292" s="6">
        <v>73.753167519630594</v>
      </c>
      <c r="E292" s="5">
        <v>10.5528961542558</v>
      </c>
      <c r="F292" s="6">
        <v>637.20786450971991</v>
      </c>
      <c r="G292" s="5">
        <f t="shared" si="74"/>
        <v>84.306063673886399</v>
      </c>
      <c r="H292" s="5">
        <f t="shared" si="75"/>
        <v>63.720786450971993</v>
      </c>
      <c r="I292" s="6">
        <f t="shared" si="76"/>
        <v>637.20786450971991</v>
      </c>
      <c r="J292" s="1" t="str">
        <f>IF(G292&gt;=H292,"JA","NEI")</f>
        <v>JA</v>
      </c>
      <c r="K292" s="1">
        <f t="shared" si="63"/>
        <v>1200</v>
      </c>
      <c r="L292" s="4">
        <f t="shared" si="65"/>
        <v>10934.486954986794</v>
      </c>
      <c r="M292" s="4">
        <f t="shared" si="66"/>
        <v>21868.973909973589</v>
      </c>
      <c r="N292" s="4">
        <f t="shared" si="67"/>
        <v>145665.71782692199</v>
      </c>
      <c r="O292" s="4">
        <f t="shared" si="68"/>
        <v>80135.261040742378</v>
      </c>
      <c r="P292" s="4">
        <f t="shared" si="69"/>
        <v>21868.973909973589</v>
      </c>
      <c r="Q292" s="4">
        <f t="shared" si="70"/>
        <v>17663.402004209434</v>
      </c>
      <c r="R292" s="4">
        <f t="shared" si="71"/>
        <v>29439.00334034906</v>
      </c>
      <c r="S292" s="55">
        <f t="shared" si="72"/>
        <v>437073.61842450709</v>
      </c>
      <c r="T292" s="4">
        <f t="shared" si="73"/>
        <v>764649.43741166394</v>
      </c>
      <c r="U292" s="4">
        <f t="shared" si="64"/>
        <v>764649.43741166394</v>
      </c>
      <c r="V292" s="27"/>
      <c r="W292" s="23"/>
      <c r="X292" s="23"/>
      <c r="Y292" s="24"/>
      <c r="AB292" s="23"/>
      <c r="AC292" s="23"/>
    </row>
    <row r="293" spans="1:29" customFormat="1" x14ac:dyDescent="0.25">
      <c r="A293" s="13">
        <v>50</v>
      </c>
      <c r="B293" s="1">
        <v>5029</v>
      </c>
      <c r="C293" s="6" t="s">
        <v>297</v>
      </c>
      <c r="D293" s="6">
        <v>33.511111929905603</v>
      </c>
      <c r="E293" s="5">
        <v>5.3286620034607504</v>
      </c>
      <c r="F293" s="6">
        <v>224.36498170048401</v>
      </c>
      <c r="G293" s="5">
        <f t="shared" si="74"/>
        <v>38.839773933366352</v>
      </c>
      <c r="H293" s="5">
        <f t="shared" si="75"/>
        <v>22.436498170048402</v>
      </c>
      <c r="I293" s="6">
        <f t="shared" si="76"/>
        <v>224.36498170048401</v>
      </c>
      <c r="J293" s="1" t="str">
        <f>IF(G293&gt;=H293,"JA","NEI")</f>
        <v>JA</v>
      </c>
      <c r="K293" s="1">
        <f t="shared" si="63"/>
        <v>1200</v>
      </c>
      <c r="L293" s="4">
        <f t="shared" si="65"/>
        <v>3850.1030859803059</v>
      </c>
      <c r="M293" s="4">
        <f t="shared" si="66"/>
        <v>7700.2061719606118</v>
      </c>
      <c r="N293" s="4">
        <f t="shared" si="67"/>
        <v>51289.834816730647</v>
      </c>
      <c r="O293" s="4">
        <f t="shared" si="68"/>
        <v>28216.140098652872</v>
      </c>
      <c r="P293" s="4">
        <f t="shared" si="69"/>
        <v>7700.2061719606118</v>
      </c>
      <c r="Q293" s="4">
        <f t="shared" si="70"/>
        <v>6219.3972927374161</v>
      </c>
      <c r="R293" s="4">
        <f t="shared" si="71"/>
        <v>10365.662154562362</v>
      </c>
      <c r="S293" s="55">
        <f t="shared" si="72"/>
        <v>153896.42824799599</v>
      </c>
      <c r="T293" s="4">
        <f t="shared" si="73"/>
        <v>269237.97804058081</v>
      </c>
      <c r="U293" s="4">
        <f t="shared" si="64"/>
        <v>269237.97804058081</v>
      </c>
      <c r="V293" s="27"/>
      <c r="W293" s="23"/>
      <c r="X293" s="23"/>
      <c r="Y293" s="24"/>
      <c r="AB293" s="23"/>
      <c r="AC293" s="23"/>
    </row>
    <row r="294" spans="1:29" customFormat="1" x14ac:dyDescent="0.25">
      <c r="A294" s="13">
        <v>50</v>
      </c>
      <c r="B294" s="1">
        <v>5031</v>
      </c>
      <c r="C294" s="6" t="s">
        <v>298</v>
      </c>
      <c r="D294" s="6">
        <v>14.5676673066116</v>
      </c>
      <c r="E294" s="5">
        <v>6.2169946499024</v>
      </c>
      <c r="F294" s="6">
        <v>168.50170371774101</v>
      </c>
      <c r="G294" s="5">
        <f t="shared" si="74"/>
        <v>20.784661956514</v>
      </c>
      <c r="H294" s="5">
        <f t="shared" si="75"/>
        <v>16.850170371774102</v>
      </c>
      <c r="I294" s="6">
        <f t="shared" si="76"/>
        <v>168.50170371774101</v>
      </c>
      <c r="J294" s="1" t="str">
        <f>IF(G294&gt;=H294,"JA","NEI")</f>
        <v>JA</v>
      </c>
      <c r="K294" s="1">
        <f t="shared" si="63"/>
        <v>1490</v>
      </c>
      <c r="L294" s="4">
        <f t="shared" si="65"/>
        <v>3432</v>
      </c>
      <c r="M294" s="4">
        <f t="shared" si="66"/>
        <v>6864</v>
      </c>
      <c r="N294" s="4">
        <f t="shared" si="67"/>
        <v>45720</v>
      </c>
      <c r="O294" s="4">
        <f t="shared" si="68"/>
        <v>25152</v>
      </c>
      <c r="P294" s="4">
        <f t="shared" si="69"/>
        <v>6864</v>
      </c>
      <c r="Q294" s="4">
        <f t="shared" si="70"/>
        <v>5544</v>
      </c>
      <c r="R294" s="4">
        <f t="shared" si="71"/>
        <v>9240</v>
      </c>
      <c r="S294" s="55">
        <f t="shared" si="72"/>
        <v>137184</v>
      </c>
      <c r="T294" s="4">
        <f t="shared" si="73"/>
        <v>251067.53853943411</v>
      </c>
      <c r="U294" s="4">
        <f t="shared" si="64"/>
        <v>240000</v>
      </c>
      <c r="V294" s="27"/>
      <c r="W294" s="23"/>
      <c r="X294" s="23"/>
      <c r="Y294" s="24"/>
      <c r="AB294" s="23"/>
      <c r="AC294" s="23"/>
    </row>
    <row r="295" spans="1:29" customFormat="1" x14ac:dyDescent="0.25">
      <c r="A295" s="13">
        <v>50</v>
      </c>
      <c r="B295" s="1">
        <v>5032</v>
      </c>
      <c r="C295" s="6" t="s">
        <v>299</v>
      </c>
      <c r="D295" s="6">
        <v>39.096109491606597</v>
      </c>
      <c r="E295" s="5">
        <v>5.30099006585497</v>
      </c>
      <c r="F295" s="6">
        <v>813.56835739690905</v>
      </c>
      <c r="G295" s="5">
        <f t="shared" si="74"/>
        <v>44.397099557461566</v>
      </c>
      <c r="H295" s="5">
        <f t="shared" si="75"/>
        <v>81.356835739690908</v>
      </c>
      <c r="I295" s="6">
        <f t="shared" si="76"/>
        <v>443.97099557461564</v>
      </c>
      <c r="J295" s="1" t="str">
        <f>IF(G295&gt;=H295,"JA","NEI")</f>
        <v>NEI</v>
      </c>
      <c r="K295" s="1">
        <f t="shared" si="63"/>
        <v>1200</v>
      </c>
      <c r="L295" s="4">
        <f t="shared" si="65"/>
        <v>7618.5422840604051</v>
      </c>
      <c r="M295" s="4">
        <f t="shared" si="66"/>
        <v>15237.08456812081</v>
      </c>
      <c r="N295" s="4">
        <f t="shared" si="67"/>
        <v>101491.76958835714</v>
      </c>
      <c r="O295" s="4">
        <f t="shared" si="68"/>
        <v>55833.792403463667</v>
      </c>
      <c r="P295" s="4">
        <f t="shared" si="69"/>
        <v>15237.08456812081</v>
      </c>
      <c r="Q295" s="4">
        <f t="shared" si="70"/>
        <v>12306.875997328345</v>
      </c>
      <c r="R295" s="4">
        <f t="shared" si="71"/>
        <v>20511.459995547244</v>
      </c>
      <c r="S295" s="55">
        <f t="shared" si="72"/>
        <v>304528.58528454037</v>
      </c>
      <c r="T295" s="4">
        <f t="shared" si="73"/>
        <v>532765.1946895388</v>
      </c>
      <c r="U295" s="4">
        <f t="shared" si="64"/>
        <v>532765.1946895388</v>
      </c>
      <c r="V295" s="27"/>
      <c r="W295" s="23"/>
      <c r="X295" s="23"/>
      <c r="Y295" s="24"/>
      <c r="AB295" s="23"/>
      <c r="AC295" s="23"/>
    </row>
    <row r="296" spans="1:29" customFormat="1" x14ac:dyDescent="0.25">
      <c r="A296" s="13">
        <v>50</v>
      </c>
      <c r="B296" s="1">
        <v>5033</v>
      </c>
      <c r="C296" s="6" t="s">
        <v>300</v>
      </c>
      <c r="D296" s="6">
        <v>8.4252258713503494</v>
      </c>
      <c r="E296" s="5">
        <v>2.02628635260649</v>
      </c>
      <c r="F296" s="6">
        <v>441.12589978157899</v>
      </c>
      <c r="G296" s="5">
        <f t="shared" si="74"/>
        <v>10.45151222395684</v>
      </c>
      <c r="H296" s="5">
        <f t="shared" si="75"/>
        <v>44.112589978157899</v>
      </c>
      <c r="I296" s="6">
        <f t="shared" si="76"/>
        <v>104.5151222395684</v>
      </c>
      <c r="J296" s="1" t="str">
        <f>IF(G296&gt;=H296,"JA","NEI")</f>
        <v>NEI</v>
      </c>
      <c r="K296" s="1">
        <f t="shared" si="63"/>
        <v>1490</v>
      </c>
      <c r="L296" s="4">
        <f t="shared" si="65"/>
        <v>2226.903709558484</v>
      </c>
      <c r="M296" s="4">
        <f t="shared" si="66"/>
        <v>4453.807419116968</v>
      </c>
      <c r="N296" s="4">
        <f t="shared" si="67"/>
        <v>29666.094872090296</v>
      </c>
      <c r="O296" s="4">
        <f t="shared" si="68"/>
        <v>16320.245367953086</v>
      </c>
      <c r="P296" s="4">
        <f t="shared" si="69"/>
        <v>4453.807419116968</v>
      </c>
      <c r="Q296" s="4">
        <f t="shared" si="70"/>
        <v>3597.3059923637047</v>
      </c>
      <c r="R296" s="4">
        <f t="shared" si="71"/>
        <v>5995.5099872728415</v>
      </c>
      <c r="S296" s="55">
        <f t="shared" si="72"/>
        <v>89013.857369484584</v>
      </c>
      <c r="T296" s="4">
        <f t="shared" si="73"/>
        <v>155727.53213695693</v>
      </c>
      <c r="U296" s="4">
        <f t="shared" si="64"/>
        <v>155727.53213695693</v>
      </c>
      <c r="V296" s="27"/>
      <c r="W296" s="23"/>
      <c r="X296" s="23"/>
      <c r="Y296" s="24"/>
      <c r="AB296" s="23"/>
      <c r="AC296" s="23"/>
    </row>
    <row r="297" spans="1:29" customFormat="1" x14ac:dyDescent="0.25">
      <c r="A297" s="13">
        <v>50</v>
      </c>
      <c r="B297" s="1">
        <v>5034</v>
      </c>
      <c r="C297" s="6" t="s">
        <v>301</v>
      </c>
      <c r="D297" s="6">
        <v>12.123521630314499</v>
      </c>
      <c r="E297" s="5">
        <v>3.6993039569133299</v>
      </c>
      <c r="F297" s="6">
        <v>556.32877737312697</v>
      </c>
      <c r="G297" s="5">
        <f t="shared" si="74"/>
        <v>15.822825587227829</v>
      </c>
      <c r="H297" s="5">
        <f t="shared" si="75"/>
        <v>55.632877737312697</v>
      </c>
      <c r="I297" s="6">
        <f t="shared" si="76"/>
        <v>158.22825587227828</v>
      </c>
      <c r="J297" s="1" t="str">
        <f>IF(G297&gt;=H297,"JA","NEI")</f>
        <v>NEI</v>
      </c>
      <c r="K297" s="1">
        <f t="shared" si="63"/>
        <v>1490</v>
      </c>
      <c r="L297" s="4">
        <f t="shared" si="65"/>
        <v>3371.3694478706334</v>
      </c>
      <c r="M297" s="4">
        <f t="shared" si="66"/>
        <v>6742.7388957412668</v>
      </c>
      <c r="N297" s="4">
        <f t="shared" si="67"/>
        <v>44912.299288066832</v>
      </c>
      <c r="O297" s="4">
        <f t="shared" si="68"/>
        <v>24707.658610967999</v>
      </c>
      <c r="P297" s="4">
        <f t="shared" si="69"/>
        <v>6742.7388957412668</v>
      </c>
      <c r="Q297" s="4">
        <f t="shared" si="70"/>
        <v>5446.0583388679461</v>
      </c>
      <c r="R297" s="4">
        <f t="shared" si="71"/>
        <v>9076.7638981132441</v>
      </c>
      <c r="S297" s="55">
        <f t="shared" si="72"/>
        <v>134760.47387432546</v>
      </c>
      <c r="T297" s="4">
        <f t="shared" si="73"/>
        <v>235760.10124969465</v>
      </c>
      <c r="U297" s="4">
        <f t="shared" si="64"/>
        <v>235760.10124969465</v>
      </c>
      <c r="V297" s="27"/>
      <c r="W297" s="23"/>
      <c r="X297" s="23"/>
      <c r="Y297" s="24"/>
      <c r="AB297" s="23"/>
      <c r="AC297" s="23"/>
    </row>
    <row r="298" spans="1:29" customFormat="1" x14ac:dyDescent="0.25">
      <c r="A298" s="13">
        <v>50</v>
      </c>
      <c r="B298" s="1">
        <v>5035</v>
      </c>
      <c r="C298" s="6" t="s">
        <v>302</v>
      </c>
      <c r="D298" s="6">
        <v>90.603787081521702</v>
      </c>
      <c r="E298" s="5">
        <v>15.6797387753337</v>
      </c>
      <c r="F298" s="6">
        <v>831.35433060500202</v>
      </c>
      <c r="G298" s="5">
        <f t="shared" si="74"/>
        <v>106.28352585685541</v>
      </c>
      <c r="H298" s="5">
        <f t="shared" si="75"/>
        <v>83.135433060500205</v>
      </c>
      <c r="I298" s="6">
        <f t="shared" si="76"/>
        <v>831.35433060500202</v>
      </c>
      <c r="J298" s="1" t="str">
        <f>IF(G298&gt;=H298,"JA","NEI")</f>
        <v>JA</v>
      </c>
      <c r="K298" s="1">
        <f t="shared" si="63"/>
        <v>1200</v>
      </c>
      <c r="L298" s="4">
        <f t="shared" si="65"/>
        <v>14266.040313181835</v>
      </c>
      <c r="M298" s="4">
        <f t="shared" si="66"/>
        <v>28532.08062636367</v>
      </c>
      <c r="N298" s="4">
        <f t="shared" si="67"/>
        <v>190047.59997630346</v>
      </c>
      <c r="O298" s="4">
        <f t="shared" si="68"/>
        <v>104551.12061688505</v>
      </c>
      <c r="P298" s="4">
        <f t="shared" si="69"/>
        <v>28532.08062636367</v>
      </c>
      <c r="Q298" s="4">
        <f t="shared" si="70"/>
        <v>23045.142044370656</v>
      </c>
      <c r="R298" s="4">
        <f t="shared" si="71"/>
        <v>38408.570073951094</v>
      </c>
      <c r="S298" s="55">
        <f t="shared" si="72"/>
        <v>570242.56244858296</v>
      </c>
      <c r="T298" s="4">
        <f t="shared" si="73"/>
        <v>997625.19672600238</v>
      </c>
      <c r="U298" s="4">
        <f t="shared" si="64"/>
        <v>997625.19672600238</v>
      </c>
      <c r="V298" s="27"/>
      <c r="W298" s="23"/>
      <c r="X298" s="23"/>
      <c r="Y298" s="24"/>
      <c r="AB298" s="23"/>
      <c r="AC298" s="23"/>
    </row>
    <row r="299" spans="1:29" customFormat="1" x14ac:dyDescent="0.25">
      <c r="A299" s="13">
        <v>50</v>
      </c>
      <c r="B299" s="1">
        <v>5036</v>
      </c>
      <c r="C299" s="6" t="s">
        <v>303</v>
      </c>
      <c r="D299" s="6">
        <v>24.0924244075735</v>
      </c>
      <c r="E299" s="5">
        <v>3.9049133620632199</v>
      </c>
      <c r="F299" s="6">
        <v>76.5037869551619</v>
      </c>
      <c r="G299" s="5">
        <f t="shared" si="74"/>
        <v>27.997337769636719</v>
      </c>
      <c r="H299" s="5">
        <f t="shared" si="75"/>
        <v>7.6503786955161903</v>
      </c>
      <c r="I299" s="6">
        <f t="shared" si="76"/>
        <v>76.5037869551619</v>
      </c>
      <c r="J299" s="1" t="str">
        <f>IF(G299&gt;=H299,"JA","NEI")</f>
        <v>JA</v>
      </c>
      <c r="K299" s="1">
        <f t="shared" si="63"/>
        <v>1490</v>
      </c>
      <c r="L299" s="4">
        <f t="shared" si="65"/>
        <v>1630.0661886536345</v>
      </c>
      <c r="M299" s="4">
        <f t="shared" si="66"/>
        <v>3260.1323773072691</v>
      </c>
      <c r="N299" s="4">
        <f t="shared" si="67"/>
        <v>21715.217408287928</v>
      </c>
      <c r="O299" s="4">
        <f t="shared" si="68"/>
        <v>11946.219340622441</v>
      </c>
      <c r="P299" s="4">
        <f t="shared" si="69"/>
        <v>3260.1323773072691</v>
      </c>
      <c r="Q299" s="4">
        <f t="shared" si="70"/>
        <v>2633.1838432097175</v>
      </c>
      <c r="R299" s="4">
        <f t="shared" si="71"/>
        <v>4388.6397386828621</v>
      </c>
      <c r="S299" s="55">
        <f t="shared" si="72"/>
        <v>65157.051289120107</v>
      </c>
      <c r="T299" s="4">
        <f t="shared" si="73"/>
        <v>113990.64256319123</v>
      </c>
      <c r="U299" s="4">
        <f t="shared" si="64"/>
        <v>113990.64256319123</v>
      </c>
      <c r="V299" s="27"/>
      <c r="W299" s="23"/>
      <c r="X299" s="23"/>
      <c r="Y299" s="24"/>
      <c r="AB299" s="23"/>
      <c r="AC299" s="23"/>
    </row>
    <row r="300" spans="1:29" customFormat="1" x14ac:dyDescent="0.25">
      <c r="A300" s="13">
        <v>50</v>
      </c>
      <c r="B300" s="1">
        <v>5037</v>
      </c>
      <c r="C300" s="6" t="s">
        <v>304</v>
      </c>
      <c r="D300" s="6">
        <v>136.98732022538201</v>
      </c>
      <c r="E300" s="5">
        <v>15.596928152379</v>
      </c>
      <c r="F300" s="6">
        <v>636.39904552494204</v>
      </c>
      <c r="G300" s="5">
        <f t="shared" si="74"/>
        <v>152.58424837776101</v>
      </c>
      <c r="H300" s="5">
        <f t="shared" si="75"/>
        <v>63.639904552494208</v>
      </c>
      <c r="I300" s="6">
        <f t="shared" si="76"/>
        <v>636.39904552494204</v>
      </c>
      <c r="J300" s="1" t="str">
        <f>IF(G300&gt;=H300,"JA","NEI")</f>
        <v>JA</v>
      </c>
      <c r="K300" s="1">
        <f t="shared" si="63"/>
        <v>1200</v>
      </c>
      <c r="L300" s="4">
        <f t="shared" si="65"/>
        <v>10920.607621208006</v>
      </c>
      <c r="M300" s="4">
        <f t="shared" si="66"/>
        <v>21841.215242416012</v>
      </c>
      <c r="N300" s="4">
        <f t="shared" si="67"/>
        <v>145480.82180700175</v>
      </c>
      <c r="O300" s="4">
        <f t="shared" si="68"/>
        <v>80033.543965216712</v>
      </c>
      <c r="P300" s="4">
        <f t="shared" si="69"/>
        <v>21841.215242416012</v>
      </c>
      <c r="Q300" s="4">
        <f t="shared" si="70"/>
        <v>17640.981541951394</v>
      </c>
      <c r="R300" s="4">
        <f t="shared" si="71"/>
        <v>29401.635903252321</v>
      </c>
      <c r="S300" s="55">
        <f t="shared" si="72"/>
        <v>436518.83330646827</v>
      </c>
      <c r="T300" s="4">
        <f t="shared" si="73"/>
        <v>763678.85462993046</v>
      </c>
      <c r="U300" s="4">
        <f t="shared" si="64"/>
        <v>763678.85462993046</v>
      </c>
      <c r="V300" s="27"/>
      <c r="W300" s="23"/>
      <c r="X300" s="23"/>
      <c r="Y300" s="24"/>
      <c r="AB300" s="23"/>
      <c r="AC300" s="23"/>
    </row>
    <row r="301" spans="1:29" customFormat="1" x14ac:dyDescent="0.25">
      <c r="A301" s="13">
        <v>50</v>
      </c>
      <c r="B301" s="1">
        <v>5038</v>
      </c>
      <c r="C301" s="6" t="s">
        <v>305</v>
      </c>
      <c r="D301" s="6">
        <v>90.098318009562306</v>
      </c>
      <c r="E301" s="5">
        <v>10.959201183123101</v>
      </c>
      <c r="F301" s="6">
        <v>1065.20963404805</v>
      </c>
      <c r="G301" s="5">
        <f t="shared" si="74"/>
        <v>101.0575191926854</v>
      </c>
      <c r="H301" s="5">
        <f t="shared" si="75"/>
        <v>106.520963404805</v>
      </c>
      <c r="I301" s="6">
        <f t="shared" si="76"/>
        <v>1010.575191926854</v>
      </c>
      <c r="J301" s="1" t="str">
        <f>IF(G301&gt;=H301,"JA","NEI")</f>
        <v>NEI</v>
      </c>
      <c r="K301" s="1">
        <f t="shared" si="63"/>
        <v>1200</v>
      </c>
      <c r="L301" s="4">
        <f t="shared" si="65"/>
        <v>17341.470293464812</v>
      </c>
      <c r="M301" s="4">
        <f t="shared" si="66"/>
        <v>34682.940586929624</v>
      </c>
      <c r="N301" s="4">
        <f t="shared" si="67"/>
        <v>231017.48887447882</v>
      </c>
      <c r="O301" s="4">
        <f t="shared" si="68"/>
        <v>127089.93613672115</v>
      </c>
      <c r="P301" s="4">
        <f t="shared" si="69"/>
        <v>34682.940586929624</v>
      </c>
      <c r="Q301" s="4">
        <f t="shared" si="70"/>
        <v>28013.144320212388</v>
      </c>
      <c r="R301" s="4">
        <f t="shared" si="71"/>
        <v>46688.573867020648</v>
      </c>
      <c r="S301" s="55">
        <f t="shared" si="72"/>
        <v>693173.73564646766</v>
      </c>
      <c r="T301" s="4">
        <f t="shared" si="73"/>
        <v>1212690.2303122247</v>
      </c>
      <c r="U301" s="4">
        <f t="shared" si="64"/>
        <v>1212690.2303122247</v>
      </c>
      <c r="V301" s="27"/>
      <c r="W301" s="23"/>
      <c r="X301" s="23"/>
      <c r="Y301" s="24"/>
      <c r="AB301" s="23"/>
      <c r="AC301" s="23"/>
    </row>
    <row r="302" spans="1:29" customFormat="1" x14ac:dyDescent="0.25">
      <c r="A302" s="13">
        <v>50</v>
      </c>
      <c r="B302" s="1">
        <v>5041</v>
      </c>
      <c r="C302" s="6" t="s">
        <v>360</v>
      </c>
      <c r="D302" s="6">
        <v>41.292131424317894</v>
      </c>
      <c r="E302" s="5">
        <v>2.8599316670896902</v>
      </c>
      <c r="F302" s="6">
        <v>1421.6114124419898</v>
      </c>
      <c r="G302" s="5">
        <f t="shared" si="74"/>
        <v>44.152063091407584</v>
      </c>
      <c r="H302" s="5">
        <f t="shared" si="75"/>
        <v>142.161141244199</v>
      </c>
      <c r="I302" s="6">
        <f t="shared" si="76"/>
        <v>441.52063091407581</v>
      </c>
      <c r="J302" s="1" t="str">
        <f>IF(G302&gt;=H302,"JA","NEI")</f>
        <v>NEI</v>
      </c>
      <c r="K302" s="1">
        <f t="shared" si="63"/>
        <v>1200</v>
      </c>
      <c r="L302" s="4">
        <f t="shared" si="65"/>
        <v>7576.4940264855404</v>
      </c>
      <c r="M302" s="4">
        <f t="shared" si="66"/>
        <v>15152.988052971081</v>
      </c>
      <c r="N302" s="4">
        <f t="shared" si="67"/>
        <v>100931.61622695773</v>
      </c>
      <c r="O302" s="4">
        <f t="shared" si="68"/>
        <v>55525.634543754175</v>
      </c>
      <c r="P302" s="4">
        <f t="shared" si="69"/>
        <v>15152.988052971081</v>
      </c>
      <c r="Q302" s="4">
        <f t="shared" si="70"/>
        <v>12238.95188893818</v>
      </c>
      <c r="R302" s="4">
        <f t="shared" si="71"/>
        <v>20398.253148230302</v>
      </c>
      <c r="S302" s="55">
        <f t="shared" si="72"/>
        <v>302847.83115658286</v>
      </c>
      <c r="T302" s="4">
        <f t="shared" si="73"/>
        <v>529824.75709689094</v>
      </c>
      <c r="U302" s="4">
        <f t="shared" si="64"/>
        <v>529824.75709689094</v>
      </c>
      <c r="V302" s="27"/>
      <c r="W302" s="23"/>
      <c r="X302" s="23"/>
      <c r="Y302" s="24"/>
      <c r="AB302" s="23"/>
      <c r="AC302" s="23"/>
    </row>
    <row r="303" spans="1:29" customFormat="1" x14ac:dyDescent="0.25">
      <c r="A303" s="13">
        <v>50</v>
      </c>
      <c r="B303" s="1">
        <v>5042</v>
      </c>
      <c r="C303" s="6" t="s">
        <v>306</v>
      </c>
      <c r="D303" s="6">
        <v>16.9562603058836</v>
      </c>
      <c r="E303" s="5">
        <v>2.0229593026417199</v>
      </c>
      <c r="F303" s="6">
        <v>1842.1598887022199</v>
      </c>
      <c r="G303" s="5">
        <f t="shared" si="74"/>
        <v>18.97921960852532</v>
      </c>
      <c r="H303" s="5">
        <f t="shared" si="75"/>
        <v>184.21598887022199</v>
      </c>
      <c r="I303" s="6">
        <f t="shared" si="76"/>
        <v>189.79219608525318</v>
      </c>
      <c r="J303" s="1" t="str">
        <f>IF(G303&gt;=H303,"JA","NEI")</f>
        <v>NEI</v>
      </c>
      <c r="K303" s="1">
        <f t="shared" si="63"/>
        <v>1490</v>
      </c>
      <c r="L303" s="4">
        <f t="shared" si="65"/>
        <v>3432</v>
      </c>
      <c r="M303" s="4">
        <f t="shared" si="66"/>
        <v>6864</v>
      </c>
      <c r="N303" s="4">
        <f t="shared" si="67"/>
        <v>45720</v>
      </c>
      <c r="O303" s="4">
        <f t="shared" si="68"/>
        <v>25152</v>
      </c>
      <c r="P303" s="4">
        <f t="shared" si="69"/>
        <v>6864</v>
      </c>
      <c r="Q303" s="4">
        <f t="shared" si="70"/>
        <v>5544</v>
      </c>
      <c r="R303" s="4">
        <f t="shared" si="71"/>
        <v>9240</v>
      </c>
      <c r="S303" s="55">
        <f t="shared" si="72"/>
        <v>137184</v>
      </c>
      <c r="T303" s="4">
        <f t="shared" si="73"/>
        <v>282790.37216702726</v>
      </c>
      <c r="U303" s="4">
        <f t="shared" si="64"/>
        <v>240000</v>
      </c>
      <c r="V303" s="27"/>
      <c r="W303" s="23"/>
      <c r="X303" s="23"/>
      <c r="Y303" s="24"/>
      <c r="AB303" s="23"/>
      <c r="AC303" s="23"/>
    </row>
    <row r="304" spans="1:29" customFormat="1" x14ac:dyDescent="0.25">
      <c r="A304" s="13">
        <v>50</v>
      </c>
      <c r="B304" s="1">
        <v>5043</v>
      </c>
      <c r="C304" s="6" t="s">
        <v>307</v>
      </c>
      <c r="D304" s="6">
        <v>5.1416866878057004</v>
      </c>
      <c r="E304" s="5">
        <v>0.674375915915577</v>
      </c>
      <c r="F304" s="6">
        <v>888.84853500313</v>
      </c>
      <c r="G304" s="5">
        <f t="shared" si="74"/>
        <v>5.816062603721277</v>
      </c>
      <c r="H304" s="5">
        <f t="shared" si="75"/>
        <v>88.884853500313</v>
      </c>
      <c r="I304" s="6">
        <f t="shared" si="76"/>
        <v>58.160626037212772</v>
      </c>
      <c r="J304" s="1" t="str">
        <f>IF(G304&gt;=H304,"JA","NEI")</f>
        <v>NEI</v>
      </c>
      <c r="K304" s="1">
        <f t="shared" si="63"/>
        <v>1490</v>
      </c>
      <c r="L304" s="4">
        <f t="shared" si="65"/>
        <v>1239.2284589748926</v>
      </c>
      <c r="M304" s="4">
        <f t="shared" si="66"/>
        <v>2478.4569179497853</v>
      </c>
      <c r="N304" s="4">
        <f t="shared" si="67"/>
        <v>16508.602897532659</v>
      </c>
      <c r="O304" s="4">
        <f t="shared" si="68"/>
        <v>9081.8980769628488</v>
      </c>
      <c r="P304" s="4">
        <f t="shared" si="69"/>
        <v>2478.4569179497853</v>
      </c>
      <c r="Q304" s="4">
        <f t="shared" si="70"/>
        <v>2001.8305875748263</v>
      </c>
      <c r="R304" s="4">
        <f t="shared" si="71"/>
        <v>3336.3843126247107</v>
      </c>
      <c r="S304" s="55">
        <f t="shared" si="72"/>
        <v>49534.474625877519</v>
      </c>
      <c r="T304" s="4">
        <f t="shared" si="73"/>
        <v>86659.33279544703</v>
      </c>
      <c r="U304" s="4">
        <f t="shared" si="64"/>
        <v>86659.33279544703</v>
      </c>
      <c r="V304" s="27"/>
      <c r="W304" s="23"/>
      <c r="X304" s="23"/>
      <c r="Y304" s="24"/>
      <c r="AB304" s="23"/>
      <c r="AC304" s="23"/>
    </row>
    <row r="305" spans="1:29" customFormat="1" x14ac:dyDescent="0.25">
      <c r="A305" s="13">
        <v>50</v>
      </c>
      <c r="B305" s="1">
        <v>5044</v>
      </c>
      <c r="C305" s="6" t="s">
        <v>308</v>
      </c>
      <c r="D305" s="6">
        <v>7.9125481090607197</v>
      </c>
      <c r="E305" s="5">
        <v>1.35332942458702</v>
      </c>
      <c r="F305" s="6">
        <v>753.10128358795203</v>
      </c>
      <c r="G305" s="5">
        <f t="shared" si="74"/>
        <v>9.265877533647739</v>
      </c>
      <c r="H305" s="5">
        <f t="shared" si="75"/>
        <v>75.310128358795211</v>
      </c>
      <c r="I305" s="6">
        <f t="shared" si="76"/>
        <v>92.65877533647739</v>
      </c>
      <c r="J305" s="1" t="str">
        <f>IF(G305&gt;=H305,"JA","NEI")</f>
        <v>NEI</v>
      </c>
      <c r="K305" s="1">
        <f t="shared" si="63"/>
        <v>1490</v>
      </c>
      <c r="L305" s="4">
        <f t="shared" si="65"/>
        <v>1974.2805260943239</v>
      </c>
      <c r="M305" s="4">
        <f t="shared" si="66"/>
        <v>3948.5610521886479</v>
      </c>
      <c r="N305" s="4">
        <f t="shared" si="67"/>
        <v>26300.730085382427</v>
      </c>
      <c r="O305" s="4">
        <f t="shared" si="68"/>
        <v>14468.853086341618</v>
      </c>
      <c r="P305" s="4">
        <f t="shared" si="69"/>
        <v>3948.5610521886479</v>
      </c>
      <c r="Q305" s="4">
        <f t="shared" si="70"/>
        <v>3189.2223883062152</v>
      </c>
      <c r="R305" s="4">
        <f t="shared" si="71"/>
        <v>5315.3706471770256</v>
      </c>
      <c r="S305" s="55">
        <f t="shared" si="72"/>
        <v>78915.996413672416</v>
      </c>
      <c r="T305" s="4">
        <f t="shared" si="73"/>
        <v>138061.57525135131</v>
      </c>
      <c r="U305" s="4">
        <f t="shared" si="64"/>
        <v>138061.57525135131</v>
      </c>
      <c r="V305" s="27"/>
      <c r="W305" s="23"/>
      <c r="X305" s="23"/>
      <c r="Y305" s="24"/>
      <c r="AB305" s="23"/>
      <c r="AC305" s="23"/>
    </row>
    <row r="306" spans="1:29" customFormat="1" x14ac:dyDescent="0.25">
      <c r="A306" s="13">
        <v>50</v>
      </c>
      <c r="B306" s="1">
        <v>5045</v>
      </c>
      <c r="C306" s="6" t="s">
        <v>309</v>
      </c>
      <c r="D306" s="6">
        <v>22.430200795434001</v>
      </c>
      <c r="E306" s="5">
        <v>2.6669603337770003</v>
      </c>
      <c r="F306" s="6">
        <v>823.88304413185404</v>
      </c>
      <c r="G306" s="5">
        <f t="shared" si="74"/>
        <v>25.097161129211003</v>
      </c>
      <c r="H306" s="5">
        <f t="shared" si="75"/>
        <v>82.388304413185409</v>
      </c>
      <c r="I306" s="6">
        <f t="shared" si="76"/>
        <v>250.97161129211003</v>
      </c>
      <c r="J306" s="1" t="str">
        <f>IF(G306&gt;=H306,"JA","NEI")</f>
        <v>NEI</v>
      </c>
      <c r="K306" s="1">
        <f t="shared" si="63"/>
        <v>1200</v>
      </c>
      <c r="L306" s="4">
        <f t="shared" si="65"/>
        <v>4306.6728497726081</v>
      </c>
      <c r="M306" s="4">
        <f t="shared" si="66"/>
        <v>8613.3456995452161</v>
      </c>
      <c r="N306" s="4">
        <f t="shared" si="67"/>
        <v>57372.110341376356</v>
      </c>
      <c r="O306" s="4">
        <f t="shared" si="68"/>
        <v>31562.18983609576</v>
      </c>
      <c r="P306" s="4">
        <f t="shared" si="69"/>
        <v>8613.3456995452161</v>
      </c>
      <c r="Q306" s="4">
        <f t="shared" si="70"/>
        <v>6956.9330650172897</v>
      </c>
      <c r="R306" s="4">
        <f t="shared" si="71"/>
        <v>11594.888441695482</v>
      </c>
      <c r="S306" s="55">
        <f t="shared" si="72"/>
        <v>172146.44761748411</v>
      </c>
      <c r="T306" s="4">
        <f t="shared" si="73"/>
        <v>301165.93355053203</v>
      </c>
      <c r="U306" s="4">
        <f t="shared" si="64"/>
        <v>301165.93355053203</v>
      </c>
      <c r="V306" s="27"/>
      <c r="W306" s="23"/>
      <c r="X306" s="23"/>
      <c r="Y306" s="24"/>
      <c r="AB306" s="23"/>
      <c r="AC306" s="23"/>
    </row>
    <row r="307" spans="1:29" customFormat="1" x14ac:dyDescent="0.25">
      <c r="A307" s="13">
        <v>50</v>
      </c>
      <c r="B307" s="1">
        <v>5046</v>
      </c>
      <c r="C307" s="6" t="s">
        <v>310</v>
      </c>
      <c r="D307" s="6">
        <v>19.856176716063203</v>
      </c>
      <c r="E307" s="5">
        <v>1.7295112473270999</v>
      </c>
      <c r="F307" s="6">
        <v>531.57108238057901</v>
      </c>
      <c r="G307" s="5">
        <f t="shared" si="74"/>
        <v>21.585687963390303</v>
      </c>
      <c r="H307" s="5">
        <f t="shared" si="75"/>
        <v>53.157108238057901</v>
      </c>
      <c r="I307" s="6">
        <f t="shared" si="76"/>
        <v>215.85687963390302</v>
      </c>
      <c r="J307" s="1" t="str">
        <f>IF(G307&gt;=H307,"JA","NEI")</f>
        <v>NEI</v>
      </c>
      <c r="K307" s="1">
        <f t="shared" si="63"/>
        <v>1200</v>
      </c>
      <c r="L307" s="4">
        <f t="shared" si="65"/>
        <v>3704.1040545177757</v>
      </c>
      <c r="M307" s="4">
        <f t="shared" si="66"/>
        <v>7408.2081090355514</v>
      </c>
      <c r="N307" s="4">
        <f t="shared" si="67"/>
        <v>49344.882684310229</v>
      </c>
      <c r="O307" s="4">
        <f t="shared" si="68"/>
        <v>27146.161182759643</v>
      </c>
      <c r="P307" s="4">
        <f t="shared" si="69"/>
        <v>7408.2081090355514</v>
      </c>
      <c r="Q307" s="4">
        <f t="shared" si="70"/>
        <v>5983.5527034517909</v>
      </c>
      <c r="R307" s="4">
        <f t="shared" si="71"/>
        <v>9972.5878390863181</v>
      </c>
      <c r="S307" s="55">
        <f t="shared" si="72"/>
        <v>148060.55087848674</v>
      </c>
      <c r="T307" s="4">
        <f t="shared" si="73"/>
        <v>259028.25556068361</v>
      </c>
      <c r="U307" s="4">
        <f t="shared" si="64"/>
        <v>259028.25556068361</v>
      </c>
      <c r="V307" s="27"/>
      <c r="W307" s="23"/>
      <c r="X307" s="23"/>
      <c r="Y307" s="24"/>
      <c r="AB307" s="23"/>
      <c r="AC307" s="23"/>
    </row>
    <row r="308" spans="1:29" customFormat="1" x14ac:dyDescent="0.25">
      <c r="A308" s="13">
        <v>50</v>
      </c>
      <c r="B308" s="1">
        <v>5047</v>
      </c>
      <c r="C308" s="6" t="s">
        <v>311</v>
      </c>
      <c r="D308" s="6">
        <v>48.5621355842189</v>
      </c>
      <c r="E308" s="5">
        <v>3.9464838922444097</v>
      </c>
      <c r="F308" s="6">
        <v>608.81221695401894</v>
      </c>
      <c r="G308" s="5">
        <f t="shared" si="74"/>
        <v>52.508619476463309</v>
      </c>
      <c r="H308" s="5">
        <f t="shared" si="75"/>
        <v>60.881221695401898</v>
      </c>
      <c r="I308" s="6">
        <f t="shared" si="76"/>
        <v>525.08619476463309</v>
      </c>
      <c r="J308" s="1" t="str">
        <f>IF(G308&gt;=H308,"JA","NEI")</f>
        <v>NEI</v>
      </c>
      <c r="K308" s="1">
        <f t="shared" si="63"/>
        <v>1200</v>
      </c>
      <c r="L308" s="4">
        <f t="shared" si="65"/>
        <v>9010.4791021611036</v>
      </c>
      <c r="M308" s="4">
        <f t="shared" si="66"/>
        <v>18020.958204322207</v>
      </c>
      <c r="N308" s="4">
        <f t="shared" si="67"/>
        <v>120034.70412319512</v>
      </c>
      <c r="O308" s="4">
        <f t="shared" si="68"/>
        <v>66034.83985360025</v>
      </c>
      <c r="P308" s="4">
        <f t="shared" si="69"/>
        <v>18020.958204322207</v>
      </c>
      <c r="Q308" s="4">
        <f t="shared" si="70"/>
        <v>14555.389318875628</v>
      </c>
      <c r="R308" s="4">
        <f t="shared" si="71"/>
        <v>24258.982198126047</v>
      </c>
      <c r="S308" s="55">
        <f t="shared" si="72"/>
        <v>360167.12271295709</v>
      </c>
      <c r="T308" s="4">
        <f t="shared" si="73"/>
        <v>630103.43371755967</v>
      </c>
      <c r="U308" s="4">
        <f t="shared" si="64"/>
        <v>630103.43371755967</v>
      </c>
      <c r="V308" s="27"/>
      <c r="W308" s="23"/>
      <c r="X308" s="23"/>
      <c r="Y308" s="24"/>
      <c r="AB308" s="23"/>
      <c r="AC308" s="23"/>
    </row>
    <row r="309" spans="1:29" customFormat="1" x14ac:dyDescent="0.25">
      <c r="A309" s="13">
        <v>50</v>
      </c>
      <c r="B309" s="1">
        <v>5049</v>
      </c>
      <c r="C309" s="6" t="s">
        <v>312</v>
      </c>
      <c r="D309" s="6">
        <v>10.379990827981999</v>
      </c>
      <c r="E309" s="5">
        <v>1.6541447273427299</v>
      </c>
      <c r="F309" s="6">
        <v>412.63384964758598</v>
      </c>
      <c r="G309" s="5">
        <f t="shared" si="74"/>
        <v>12.034135555324729</v>
      </c>
      <c r="H309" s="5">
        <f t="shared" si="75"/>
        <v>41.2633849647586</v>
      </c>
      <c r="I309" s="6">
        <f t="shared" si="76"/>
        <v>120.3413555532473</v>
      </c>
      <c r="J309" s="1" t="str">
        <f>IF(G309&gt;=H309,"JA","NEI")</f>
        <v>NEI</v>
      </c>
      <c r="K309" s="1">
        <f t="shared" si="63"/>
        <v>1490</v>
      </c>
      <c r="L309" s="4">
        <f t="shared" si="65"/>
        <v>2564.1132627730403</v>
      </c>
      <c r="M309" s="4">
        <f t="shared" si="66"/>
        <v>5128.2265255460807</v>
      </c>
      <c r="N309" s="4">
        <f t="shared" si="67"/>
        <v>34158.292067011476</v>
      </c>
      <c r="O309" s="4">
        <f t="shared" si="68"/>
        <v>18791.543352350673</v>
      </c>
      <c r="P309" s="4">
        <f t="shared" si="69"/>
        <v>5128.2265255460807</v>
      </c>
      <c r="Q309" s="4">
        <f t="shared" si="70"/>
        <v>4142.0291167872183</v>
      </c>
      <c r="R309" s="4">
        <f t="shared" si="71"/>
        <v>6903.3818613120311</v>
      </c>
      <c r="S309" s="55">
        <f t="shared" si="72"/>
        <v>102492.80706301187</v>
      </c>
      <c r="T309" s="4">
        <f t="shared" si="73"/>
        <v>179308.61977433847</v>
      </c>
      <c r="U309" s="4">
        <f t="shared" si="64"/>
        <v>179308.61977433847</v>
      </c>
      <c r="V309" s="27"/>
      <c r="W309" s="23"/>
      <c r="X309" s="23"/>
      <c r="Y309" s="24"/>
      <c r="AB309" s="23"/>
      <c r="AC309" s="23"/>
    </row>
    <row r="310" spans="1:29" customFormat="1" x14ac:dyDescent="0.25">
      <c r="A310" s="13">
        <v>50</v>
      </c>
      <c r="B310" s="1">
        <v>5052</v>
      </c>
      <c r="C310" s="6" t="s">
        <v>313</v>
      </c>
      <c r="D310" s="6">
        <v>10.4796816945925</v>
      </c>
      <c r="E310" s="5">
        <v>0.84934304437377595</v>
      </c>
      <c r="F310" s="6">
        <v>109.853686793725</v>
      </c>
      <c r="G310" s="5">
        <f t="shared" si="74"/>
        <v>11.329024738966275</v>
      </c>
      <c r="H310" s="5">
        <f t="shared" si="75"/>
        <v>10.985368679372501</v>
      </c>
      <c r="I310" s="6">
        <f t="shared" si="76"/>
        <v>109.853686793725</v>
      </c>
      <c r="J310" s="1" t="str">
        <f>IF(G310&gt;=H310,"JA","NEI")</f>
        <v>JA</v>
      </c>
      <c r="K310" s="1">
        <f t="shared" si="63"/>
        <v>1490</v>
      </c>
      <c r="L310" s="4">
        <f t="shared" si="65"/>
        <v>2340.6525045138987</v>
      </c>
      <c r="M310" s="4">
        <f t="shared" si="66"/>
        <v>4681.3050090277975</v>
      </c>
      <c r="N310" s="4">
        <f t="shared" si="67"/>
        <v>31181.419727964876</v>
      </c>
      <c r="O310" s="4">
        <f t="shared" si="68"/>
        <v>17153.872900213748</v>
      </c>
      <c r="P310" s="4">
        <f t="shared" si="69"/>
        <v>4681.3050090277975</v>
      </c>
      <c r="Q310" s="4">
        <f t="shared" si="70"/>
        <v>3781.0540457532211</v>
      </c>
      <c r="R310" s="4">
        <f t="shared" si="71"/>
        <v>6301.7567429220353</v>
      </c>
      <c r="S310" s="55">
        <f t="shared" si="72"/>
        <v>93560.627383226893</v>
      </c>
      <c r="T310" s="4">
        <f t="shared" si="73"/>
        <v>163681.99332265026</v>
      </c>
      <c r="U310" s="4">
        <f t="shared" si="64"/>
        <v>163681.99332265026</v>
      </c>
      <c r="V310" s="27"/>
      <c r="W310" s="23"/>
      <c r="X310" s="23"/>
      <c r="Y310" s="24"/>
      <c r="AB310" s="23"/>
      <c r="AC310" s="23"/>
    </row>
    <row r="311" spans="1:29" customFormat="1" x14ac:dyDescent="0.25">
      <c r="A311" s="13">
        <v>50</v>
      </c>
      <c r="B311" s="1">
        <v>5053</v>
      </c>
      <c r="C311" s="6" t="s">
        <v>314</v>
      </c>
      <c r="D311" s="6">
        <v>67.589149844665798</v>
      </c>
      <c r="E311" s="5">
        <v>7.34545810747092</v>
      </c>
      <c r="F311" s="6">
        <v>365.67468704789297</v>
      </c>
      <c r="G311" s="5">
        <f t="shared" si="74"/>
        <v>74.934607952136716</v>
      </c>
      <c r="H311" s="5">
        <f t="shared" si="75"/>
        <v>36.567468704789299</v>
      </c>
      <c r="I311" s="6">
        <f t="shared" si="76"/>
        <v>365.67468704789297</v>
      </c>
      <c r="J311" s="1" t="str">
        <f>IF(G311&gt;=H311,"JA","NEI")</f>
        <v>JA</v>
      </c>
      <c r="K311" s="1">
        <f t="shared" si="63"/>
        <v>1200</v>
      </c>
      <c r="L311" s="4">
        <f t="shared" si="65"/>
        <v>6274.9776297418439</v>
      </c>
      <c r="M311" s="4">
        <f t="shared" si="66"/>
        <v>12549.955259483688</v>
      </c>
      <c r="N311" s="4">
        <f t="shared" si="67"/>
        <v>83593.233459148338</v>
      </c>
      <c r="O311" s="4">
        <f t="shared" si="68"/>
        <v>45987.248643143022</v>
      </c>
      <c r="P311" s="4">
        <f t="shared" si="69"/>
        <v>12549.955259483688</v>
      </c>
      <c r="Q311" s="4">
        <f t="shared" si="70"/>
        <v>10136.502324967594</v>
      </c>
      <c r="R311" s="4">
        <f t="shared" si="71"/>
        <v>16894.170541612657</v>
      </c>
      <c r="S311" s="55">
        <f t="shared" si="72"/>
        <v>250823.58133989078</v>
      </c>
      <c r="T311" s="4">
        <f t="shared" si="73"/>
        <v>438809.6244574716</v>
      </c>
      <c r="U311" s="4">
        <f t="shared" si="64"/>
        <v>438809.6244574716</v>
      </c>
      <c r="V311" s="27"/>
      <c r="W311" s="23"/>
      <c r="X311" s="23"/>
      <c r="Y311" s="24"/>
      <c r="AB311" s="23"/>
      <c r="AC311" s="23"/>
    </row>
    <row r="312" spans="1:29" customFormat="1" x14ac:dyDescent="0.25">
      <c r="A312" s="13">
        <v>50</v>
      </c>
      <c r="B312" s="1">
        <v>5054</v>
      </c>
      <c r="C312" s="6" t="s">
        <v>13</v>
      </c>
      <c r="D312" s="6">
        <v>86.375952342445601</v>
      </c>
      <c r="E312" s="5">
        <v>10.506422424582901</v>
      </c>
      <c r="F312" s="6">
        <v>1096.3388879978099</v>
      </c>
      <c r="G312" s="5">
        <f t="shared" si="74"/>
        <v>96.882374767028494</v>
      </c>
      <c r="H312" s="5">
        <f t="shared" si="75"/>
        <v>109.633888799781</v>
      </c>
      <c r="I312" s="6">
        <f t="shared" si="76"/>
        <v>968.823747670285</v>
      </c>
      <c r="J312" s="1" t="str">
        <f>IF(G312&gt;=H312,"JA","NEI")</f>
        <v>NEI</v>
      </c>
      <c r="K312" s="1">
        <f t="shared" si="63"/>
        <v>1200</v>
      </c>
      <c r="L312" s="4">
        <f t="shared" si="65"/>
        <v>16625.015510022091</v>
      </c>
      <c r="M312" s="4">
        <f t="shared" si="66"/>
        <v>33250.031020044182</v>
      </c>
      <c r="N312" s="4">
        <f t="shared" si="67"/>
        <v>221473.10871742715</v>
      </c>
      <c r="O312" s="4">
        <f t="shared" si="68"/>
        <v>121839.27450701504</v>
      </c>
      <c r="P312" s="4">
        <f t="shared" si="69"/>
        <v>33250.031020044182</v>
      </c>
      <c r="Q312" s="4">
        <f t="shared" si="70"/>
        <v>26855.794285420296</v>
      </c>
      <c r="R312" s="4">
        <f t="shared" si="71"/>
        <v>44759.657142367163</v>
      </c>
      <c r="S312" s="55">
        <f t="shared" si="72"/>
        <v>664535.58500200184</v>
      </c>
      <c r="T312" s="4">
        <f t="shared" si="73"/>
        <v>1162588.4972043419</v>
      </c>
      <c r="U312" s="4">
        <f t="shared" si="64"/>
        <v>1162588.4972043419</v>
      </c>
      <c r="V312" s="27"/>
      <c r="W312" s="23"/>
      <c r="X312" s="23"/>
      <c r="Y312" s="24"/>
      <c r="AB312" s="23"/>
      <c r="AC312" s="23"/>
    </row>
    <row r="313" spans="1:29" customFormat="1" x14ac:dyDescent="0.25">
      <c r="A313" s="13">
        <v>50</v>
      </c>
      <c r="B313" s="1">
        <v>5055</v>
      </c>
      <c r="C313" s="6" t="s">
        <v>315</v>
      </c>
      <c r="D313" s="6">
        <v>40.283706432933599</v>
      </c>
      <c r="E313" s="5">
        <v>7.2288190147361302</v>
      </c>
      <c r="F313" s="6">
        <v>855.44811211680496</v>
      </c>
      <c r="G313" s="5">
        <f t="shared" si="74"/>
        <v>47.512525447669731</v>
      </c>
      <c r="H313" s="5">
        <f t="shared" si="75"/>
        <v>85.544811211680496</v>
      </c>
      <c r="I313" s="6">
        <f t="shared" si="76"/>
        <v>475.12525447669731</v>
      </c>
      <c r="J313" s="1" t="str">
        <f>IF(G313&gt;=H313,"JA","NEI")</f>
        <v>NEI</v>
      </c>
      <c r="K313" s="1">
        <f t="shared" si="63"/>
        <v>1200</v>
      </c>
      <c r="L313" s="4">
        <f t="shared" si="65"/>
        <v>8153.1493668201256</v>
      </c>
      <c r="M313" s="4">
        <f t="shared" si="66"/>
        <v>16306.298733640251</v>
      </c>
      <c r="N313" s="4">
        <f t="shared" si="67"/>
        <v>108613.633173373</v>
      </c>
      <c r="O313" s="4">
        <f t="shared" si="68"/>
        <v>59751.752002989459</v>
      </c>
      <c r="P313" s="4">
        <f t="shared" si="69"/>
        <v>16306.298733640251</v>
      </c>
      <c r="Q313" s="4">
        <f t="shared" si="70"/>
        <v>13170.472054094049</v>
      </c>
      <c r="R313" s="4">
        <f t="shared" si="71"/>
        <v>21950.786756823414</v>
      </c>
      <c r="S313" s="55">
        <f t="shared" si="72"/>
        <v>325897.91455065622</v>
      </c>
      <c r="T313" s="4">
        <f t="shared" si="73"/>
        <v>570150.30537203676</v>
      </c>
      <c r="U313" s="4">
        <f t="shared" si="64"/>
        <v>570150.30537203676</v>
      </c>
      <c r="V313" s="27"/>
      <c r="W313" s="23"/>
      <c r="X313" s="23"/>
      <c r="Y313" s="24"/>
      <c r="AB313" s="23"/>
      <c r="AC313" s="23"/>
    </row>
    <row r="314" spans="1:29" customFormat="1" x14ac:dyDescent="0.25">
      <c r="A314" s="13">
        <v>50</v>
      </c>
      <c r="B314" s="1">
        <v>5056</v>
      </c>
      <c r="C314" s="6" t="s">
        <v>316</v>
      </c>
      <c r="D314" s="6">
        <v>23.608889801721698</v>
      </c>
      <c r="E314" s="5">
        <v>6.8598941240362299</v>
      </c>
      <c r="F314" s="6">
        <v>655.65007410959799</v>
      </c>
      <c r="G314" s="5">
        <f t="shared" si="74"/>
        <v>30.468783925757929</v>
      </c>
      <c r="H314" s="5">
        <f t="shared" si="75"/>
        <v>65.565007410959808</v>
      </c>
      <c r="I314" s="6">
        <f t="shared" si="76"/>
        <v>304.6878392575793</v>
      </c>
      <c r="J314" s="1" t="str">
        <f>IF(G314&gt;=H314,"JA","NEI")</f>
        <v>NEI</v>
      </c>
      <c r="K314" s="1">
        <f t="shared" si="63"/>
        <v>1200</v>
      </c>
      <c r="L314" s="4">
        <f t="shared" si="65"/>
        <v>5228.4433216600601</v>
      </c>
      <c r="M314" s="4">
        <f t="shared" si="66"/>
        <v>10456.88664332012</v>
      </c>
      <c r="N314" s="4">
        <f t="shared" si="67"/>
        <v>69651.64005428263</v>
      </c>
      <c r="O314" s="4">
        <f t="shared" si="68"/>
        <v>38317.542665033172</v>
      </c>
      <c r="P314" s="4">
        <f t="shared" si="69"/>
        <v>10456.88664332012</v>
      </c>
      <c r="Q314" s="4">
        <f t="shared" si="70"/>
        <v>8445.9469042200981</v>
      </c>
      <c r="R314" s="4">
        <f t="shared" si="71"/>
        <v>14076.578173700162</v>
      </c>
      <c r="S314" s="55">
        <f t="shared" si="72"/>
        <v>208991.48270355878</v>
      </c>
      <c r="T314" s="4">
        <f t="shared" si="73"/>
        <v>365625.40710909513</v>
      </c>
      <c r="U314" s="4">
        <f t="shared" si="64"/>
        <v>365625.40710909513</v>
      </c>
      <c r="V314" s="27"/>
      <c r="W314" s="23"/>
      <c r="X314" s="23"/>
      <c r="Y314" s="24"/>
      <c r="AB314" s="23"/>
      <c r="AC314" s="23"/>
    </row>
    <row r="315" spans="1:29" customFormat="1" x14ac:dyDescent="0.25">
      <c r="A315" s="13">
        <v>50</v>
      </c>
      <c r="B315" s="1">
        <v>5057</v>
      </c>
      <c r="C315" s="6" t="s">
        <v>317</v>
      </c>
      <c r="D315" s="6">
        <v>76.098628581997687</v>
      </c>
      <c r="E315" s="5">
        <v>13.5918477608188</v>
      </c>
      <c r="F315" s="6">
        <v>446.566584221379</v>
      </c>
      <c r="G315" s="5">
        <f t="shared" si="74"/>
        <v>89.690476342816481</v>
      </c>
      <c r="H315" s="5">
        <f t="shared" si="75"/>
        <v>44.656658422137902</v>
      </c>
      <c r="I315" s="6">
        <f t="shared" si="76"/>
        <v>446.566584221379</v>
      </c>
      <c r="J315" s="1" t="str">
        <f>IF(G315&gt;=H315,"JA","NEI")</f>
        <v>JA</v>
      </c>
      <c r="K315" s="1">
        <f t="shared" si="63"/>
        <v>1200</v>
      </c>
      <c r="L315" s="4">
        <f t="shared" si="65"/>
        <v>7663.0825852388643</v>
      </c>
      <c r="M315" s="4">
        <f t="shared" si="66"/>
        <v>15326.165170477729</v>
      </c>
      <c r="N315" s="4">
        <f t="shared" si="67"/>
        <v>102085.12115300725</v>
      </c>
      <c r="O315" s="4">
        <f t="shared" si="68"/>
        <v>56160.213631680628</v>
      </c>
      <c r="P315" s="4">
        <f t="shared" si="69"/>
        <v>15326.165170477729</v>
      </c>
      <c r="Q315" s="4">
        <f t="shared" si="70"/>
        <v>12378.825714616625</v>
      </c>
      <c r="R315" s="4">
        <f t="shared" si="71"/>
        <v>20631.37619102771</v>
      </c>
      <c r="S315" s="55">
        <f t="shared" si="72"/>
        <v>306308.95144912828</v>
      </c>
      <c r="T315" s="4">
        <f t="shared" si="73"/>
        <v>535879.90106565482</v>
      </c>
      <c r="U315" s="4">
        <f t="shared" si="64"/>
        <v>535879.90106565482</v>
      </c>
      <c r="V315" s="27"/>
      <c r="W315" s="23"/>
      <c r="X315" s="23"/>
      <c r="Y315" s="24"/>
      <c r="AB315" s="23"/>
      <c r="AC315" s="23"/>
    </row>
    <row r="316" spans="1:29" customFormat="1" x14ac:dyDescent="0.25">
      <c r="A316" s="13">
        <v>50</v>
      </c>
      <c r="B316" s="1">
        <v>5058</v>
      </c>
      <c r="C316" s="6" t="s">
        <v>318</v>
      </c>
      <c r="D316" s="6">
        <v>42.851786963172799</v>
      </c>
      <c r="E316" s="5">
        <v>5.6658816847236206</v>
      </c>
      <c r="F316" s="6">
        <v>834.93629849767103</v>
      </c>
      <c r="G316" s="5">
        <f t="shared" si="74"/>
        <v>48.517668647896421</v>
      </c>
      <c r="H316" s="5">
        <f t="shared" si="75"/>
        <v>83.493629849767103</v>
      </c>
      <c r="I316" s="6">
        <f t="shared" si="76"/>
        <v>485.1766864789642</v>
      </c>
      <c r="J316" s="1" t="str">
        <f>IF(G316&gt;=H316,"JA","NEI")</f>
        <v>NEI</v>
      </c>
      <c r="K316" s="1">
        <f t="shared" si="63"/>
        <v>1200</v>
      </c>
      <c r="L316" s="4">
        <f t="shared" si="65"/>
        <v>8325.6319399790264</v>
      </c>
      <c r="M316" s="4">
        <f t="shared" si="66"/>
        <v>16651.263879958053</v>
      </c>
      <c r="N316" s="4">
        <f t="shared" si="67"/>
        <v>110911.39052909122</v>
      </c>
      <c r="O316" s="4">
        <f t="shared" si="68"/>
        <v>61015.820091594542</v>
      </c>
      <c r="P316" s="4">
        <f t="shared" si="69"/>
        <v>16651.263879958053</v>
      </c>
      <c r="Q316" s="4">
        <f t="shared" si="70"/>
        <v>13449.097749196888</v>
      </c>
      <c r="R316" s="4">
        <f t="shared" si="71"/>
        <v>22415.162915328146</v>
      </c>
      <c r="S316" s="55">
        <f t="shared" si="72"/>
        <v>332792.39278965112</v>
      </c>
      <c r="T316" s="4">
        <f t="shared" si="73"/>
        <v>582212.02377475705</v>
      </c>
      <c r="U316" s="4">
        <f t="shared" si="64"/>
        <v>582212.02377475705</v>
      </c>
      <c r="V316" s="27"/>
      <c r="W316" s="23"/>
      <c r="X316" s="23"/>
      <c r="Y316" s="24"/>
      <c r="AB316" s="23"/>
      <c r="AC316" s="23"/>
    </row>
    <row r="317" spans="1:29" customFormat="1" x14ac:dyDescent="0.25">
      <c r="A317" s="13">
        <v>50</v>
      </c>
      <c r="B317" s="1">
        <v>5059</v>
      </c>
      <c r="C317" s="6" t="s">
        <v>319</v>
      </c>
      <c r="D317" s="6">
        <v>108.833590690996</v>
      </c>
      <c r="E317" s="5">
        <v>18.213013623901301</v>
      </c>
      <c r="F317" s="6">
        <v>1747.05956395978</v>
      </c>
      <c r="G317" s="5">
        <f t="shared" si="74"/>
        <v>127.04660431489731</v>
      </c>
      <c r="H317" s="5">
        <f t="shared" si="75"/>
        <v>174.70595639597801</v>
      </c>
      <c r="I317" s="6">
        <f t="shared" si="76"/>
        <v>1270.4660431489731</v>
      </c>
      <c r="J317" s="1" t="str">
        <f>IF(G317&gt;=H317,"JA","NEI")</f>
        <v>NEI</v>
      </c>
      <c r="K317" s="1">
        <f t="shared" si="63"/>
        <v>1200</v>
      </c>
      <c r="L317" s="4">
        <f t="shared" si="65"/>
        <v>19362.2</v>
      </c>
      <c r="M317" s="4">
        <f t="shared" si="66"/>
        <v>38724.400000000001</v>
      </c>
      <c r="N317" s="4">
        <f t="shared" si="67"/>
        <v>257937</v>
      </c>
      <c r="O317" s="4">
        <f t="shared" si="68"/>
        <v>141899.20000000001</v>
      </c>
      <c r="P317" s="4">
        <f t="shared" si="69"/>
        <v>38724.400000000001</v>
      </c>
      <c r="Q317" s="4">
        <f t="shared" si="70"/>
        <v>31277.399999999998</v>
      </c>
      <c r="R317" s="4">
        <f t="shared" si="71"/>
        <v>52129</v>
      </c>
      <c r="S317" s="55">
        <f t="shared" si="72"/>
        <v>773946.4</v>
      </c>
      <c r="T317" s="4">
        <f t="shared" si="73"/>
        <v>1524559.2517787677</v>
      </c>
      <c r="U317" s="4">
        <f t="shared" si="64"/>
        <v>1354000</v>
      </c>
      <c r="V317" s="27"/>
      <c r="W317" s="23"/>
      <c r="X317" s="23"/>
      <c r="Y317" s="24"/>
      <c r="AB317" s="23"/>
      <c r="AC317" s="23"/>
    </row>
    <row r="318" spans="1:29" customFormat="1" x14ac:dyDescent="0.25">
      <c r="A318" s="13">
        <v>50</v>
      </c>
      <c r="B318" s="1">
        <v>5060</v>
      </c>
      <c r="C318" s="6" t="s">
        <v>320</v>
      </c>
      <c r="D318" s="6">
        <v>60.608655893099701</v>
      </c>
      <c r="E318" s="5">
        <v>9.3528942740300902</v>
      </c>
      <c r="F318" s="6">
        <v>1237.41967183109</v>
      </c>
      <c r="G318" s="5">
        <f t="shared" si="74"/>
        <v>69.961550167129786</v>
      </c>
      <c r="H318" s="5">
        <f t="shared" si="75"/>
        <v>123.74196718310901</v>
      </c>
      <c r="I318" s="6">
        <f t="shared" si="76"/>
        <v>699.61550167129781</v>
      </c>
      <c r="J318" s="1" t="str">
        <f>IF(G318&gt;=H318,"JA","NEI")</f>
        <v>NEI</v>
      </c>
      <c r="K318" s="1">
        <f t="shared" si="63"/>
        <v>1200</v>
      </c>
      <c r="L318" s="4">
        <f t="shared" si="65"/>
        <v>12005.402008679472</v>
      </c>
      <c r="M318" s="4">
        <f t="shared" si="66"/>
        <v>24010.804017358943</v>
      </c>
      <c r="N318" s="4">
        <f t="shared" si="67"/>
        <v>159932.10368205869</v>
      </c>
      <c r="O318" s="4">
        <f t="shared" si="68"/>
        <v>87983.645490182418</v>
      </c>
      <c r="P318" s="4">
        <f t="shared" si="69"/>
        <v>24010.804017358943</v>
      </c>
      <c r="Q318" s="4">
        <f t="shared" si="70"/>
        <v>19393.341706328374</v>
      </c>
      <c r="R318" s="4">
        <f t="shared" si="71"/>
        <v>32322.236177213959</v>
      </c>
      <c r="S318" s="55">
        <f t="shared" si="72"/>
        <v>479880.2649063766</v>
      </c>
      <c r="T318" s="4">
        <f t="shared" si="73"/>
        <v>839538.60200555739</v>
      </c>
      <c r="U318" s="4">
        <f t="shared" si="64"/>
        <v>839538.60200555739</v>
      </c>
      <c r="V318" s="27"/>
      <c r="W318" s="23"/>
      <c r="X318" s="23"/>
      <c r="Y318" s="24"/>
      <c r="AB318" s="23"/>
      <c r="AC318" s="23"/>
    </row>
    <row r="319" spans="1:29" customFormat="1" ht="15.75" thickBot="1" x14ac:dyDescent="0.3">
      <c r="A319" s="18">
        <v>50</v>
      </c>
      <c r="B319" s="3">
        <v>5061</v>
      </c>
      <c r="C319" s="11" t="s">
        <v>321</v>
      </c>
      <c r="D319" s="11">
        <v>27.321498862744001</v>
      </c>
      <c r="E319" s="10">
        <v>2.6545252821767402</v>
      </c>
      <c r="F319" s="11">
        <v>479.19924842920705</v>
      </c>
      <c r="G319" s="10">
        <f t="shared" si="74"/>
        <v>29.976024144920743</v>
      </c>
      <c r="H319" s="10">
        <f t="shared" si="75"/>
        <v>47.919924842920707</v>
      </c>
      <c r="I319" s="11">
        <f t="shared" si="76"/>
        <v>299.76024144920746</v>
      </c>
      <c r="J319" s="3" t="str">
        <f>IF(G319&gt;=H319,"JA","NEI")</f>
        <v>NEI</v>
      </c>
      <c r="K319" s="3">
        <f t="shared" si="63"/>
        <v>1200</v>
      </c>
      <c r="L319" s="19">
        <f t="shared" si="65"/>
        <v>5143.8857432683999</v>
      </c>
      <c r="M319" s="19">
        <f t="shared" si="66"/>
        <v>10287.7714865368</v>
      </c>
      <c r="N319" s="19">
        <f t="shared" si="67"/>
        <v>68525.191195288819</v>
      </c>
      <c r="O319" s="19">
        <f t="shared" si="68"/>
        <v>37697.847964652326</v>
      </c>
      <c r="P319" s="19">
        <f t="shared" si="69"/>
        <v>10287.7714865368</v>
      </c>
      <c r="Q319" s="19">
        <f t="shared" si="70"/>
        <v>8309.3538929720289</v>
      </c>
      <c r="R319" s="19">
        <f t="shared" si="71"/>
        <v>13848.923154953383</v>
      </c>
      <c r="S319" s="53">
        <f t="shared" si="72"/>
        <v>205611.54481484037</v>
      </c>
      <c r="T319" s="19">
        <f t="shared" si="73"/>
        <v>359712.28973904892</v>
      </c>
      <c r="U319" s="19">
        <f t="shared" si="64"/>
        <v>359712.28973904892</v>
      </c>
      <c r="V319" s="27"/>
      <c r="W319" s="23"/>
      <c r="X319" s="23"/>
      <c r="Y319" s="24"/>
      <c r="AB319" s="23"/>
      <c r="AC319" s="23"/>
    </row>
    <row r="320" spans="1:29" customFormat="1" x14ac:dyDescent="0.25">
      <c r="A320" s="17">
        <v>55</v>
      </c>
      <c r="B320" s="2">
        <v>5501</v>
      </c>
      <c r="C320" s="8" t="s">
        <v>322</v>
      </c>
      <c r="D320" s="8">
        <v>32.9010302192236</v>
      </c>
      <c r="E320" s="7">
        <v>24.923801735359</v>
      </c>
      <c r="F320" s="8">
        <v>1380.7836295616801</v>
      </c>
      <c r="G320" s="7">
        <f t="shared" si="74"/>
        <v>57.824831954582599</v>
      </c>
      <c r="H320" s="7">
        <f t="shared" si="75"/>
        <v>138.07836295616801</v>
      </c>
      <c r="I320" s="8">
        <f t="shared" si="76"/>
        <v>578.24831954582601</v>
      </c>
      <c r="J320" s="2" t="str">
        <f>IF(G320&gt;=H320,"JA","NEI")</f>
        <v>NEI</v>
      </c>
      <c r="K320" s="2">
        <f t="shared" si="63"/>
        <v>1200</v>
      </c>
      <c r="L320" s="9">
        <f t="shared" si="65"/>
        <v>9922.7411634063756</v>
      </c>
      <c r="M320" s="9">
        <f t="shared" si="66"/>
        <v>19845.482326812751</v>
      </c>
      <c r="N320" s="9">
        <f t="shared" si="67"/>
        <v>132187.56584817584</v>
      </c>
      <c r="O320" s="9">
        <f t="shared" si="68"/>
        <v>72720.508666083086</v>
      </c>
      <c r="P320" s="9">
        <f t="shared" si="69"/>
        <v>19845.482326812751</v>
      </c>
      <c r="Q320" s="9">
        <f t="shared" si="70"/>
        <v>16029.043417810297</v>
      </c>
      <c r="R320" s="9">
        <f t="shared" si="71"/>
        <v>26715.072363017163</v>
      </c>
      <c r="S320" s="54">
        <f t="shared" si="72"/>
        <v>396632.08734287298</v>
      </c>
      <c r="T320" s="9">
        <f t="shared" si="73"/>
        <v>693897.98345499125</v>
      </c>
      <c r="U320" s="9">
        <f t="shared" si="64"/>
        <v>693897.98345499125</v>
      </c>
      <c r="V320" s="27"/>
      <c r="W320" s="23"/>
      <c r="X320" s="23"/>
      <c r="Y320" s="24"/>
      <c r="AB320" s="23"/>
      <c r="AC320" s="23"/>
    </row>
    <row r="321" spans="1:29" customFormat="1" x14ac:dyDescent="0.25">
      <c r="A321" s="13">
        <v>55</v>
      </c>
      <c r="B321" s="1">
        <v>5503</v>
      </c>
      <c r="C321" s="6" t="s">
        <v>361</v>
      </c>
      <c r="D321" s="6">
        <v>28.303522982060297</v>
      </c>
      <c r="E321" s="5">
        <v>13.0699482234927</v>
      </c>
      <c r="F321" s="6">
        <v>406.37856215750998</v>
      </c>
      <c r="G321" s="5">
        <f t="shared" si="74"/>
        <v>41.373471205552995</v>
      </c>
      <c r="H321" s="5">
        <f t="shared" si="75"/>
        <v>40.637856215751</v>
      </c>
      <c r="I321" s="6">
        <f t="shared" si="76"/>
        <v>406.37856215750998</v>
      </c>
      <c r="J321" s="1" t="str">
        <f>IF(G321&gt;=H321,"JA","NEI")</f>
        <v>JA</v>
      </c>
      <c r="K321" s="1">
        <f t="shared" si="63"/>
        <v>1200</v>
      </c>
      <c r="L321" s="4">
        <f t="shared" si="65"/>
        <v>6973.4561266228711</v>
      </c>
      <c r="M321" s="4">
        <f t="shared" si="66"/>
        <v>13946.912253245742</v>
      </c>
      <c r="N321" s="4">
        <f t="shared" si="67"/>
        <v>92898.139309206788</v>
      </c>
      <c r="O321" s="4">
        <f t="shared" si="68"/>
        <v>51106.167976928453</v>
      </c>
      <c r="P321" s="4">
        <f t="shared" si="69"/>
        <v>13946.912253245742</v>
      </c>
      <c r="Q321" s="4">
        <f t="shared" si="70"/>
        <v>11264.813743006176</v>
      </c>
      <c r="R321" s="4">
        <f t="shared" si="71"/>
        <v>18774.689571676961</v>
      </c>
      <c r="S321" s="55">
        <f t="shared" si="72"/>
        <v>278743.18335507927</v>
      </c>
      <c r="T321" s="4">
        <f t="shared" si="73"/>
        <v>487654.27458901197</v>
      </c>
      <c r="U321" s="4">
        <f t="shared" si="64"/>
        <v>487654.27458901197</v>
      </c>
      <c r="V321" s="27"/>
      <c r="W321" s="23"/>
      <c r="X321" s="23"/>
      <c r="Y321" s="24"/>
      <c r="AB321" s="23"/>
      <c r="AC321" s="23"/>
    </row>
    <row r="322" spans="1:29" customFormat="1" x14ac:dyDescent="0.25">
      <c r="A322" s="13">
        <v>55</v>
      </c>
      <c r="B322" s="1">
        <v>5510</v>
      </c>
      <c r="C322" s="6" t="s">
        <v>327</v>
      </c>
      <c r="D322" s="6">
        <v>14.7715949468367</v>
      </c>
      <c r="E322" s="5">
        <v>2.60535622512166</v>
      </c>
      <c r="F322" s="6">
        <v>392.50060812040101</v>
      </c>
      <c r="G322" s="5">
        <f t="shared" si="74"/>
        <v>17.37695117195836</v>
      </c>
      <c r="H322" s="5">
        <f t="shared" si="75"/>
        <v>39.250060812040104</v>
      </c>
      <c r="I322" s="6">
        <f t="shared" si="76"/>
        <v>173.76951171958359</v>
      </c>
      <c r="J322" s="1" t="str">
        <f>IF(G322&gt;=H322,"JA","NEI")</f>
        <v>NEI</v>
      </c>
      <c r="K322" s="1">
        <f t="shared" ref="K322:K358" si="77">IF(I322&gt;200,1200,1490)</f>
        <v>1490</v>
      </c>
      <c r="L322" s="4">
        <f t="shared" si="65"/>
        <v>3432</v>
      </c>
      <c r="M322" s="4">
        <f t="shared" si="66"/>
        <v>6864</v>
      </c>
      <c r="N322" s="4">
        <f t="shared" si="67"/>
        <v>45720</v>
      </c>
      <c r="O322" s="4">
        <f t="shared" si="68"/>
        <v>25152</v>
      </c>
      <c r="P322" s="4">
        <f t="shared" si="69"/>
        <v>6864</v>
      </c>
      <c r="Q322" s="4">
        <f t="shared" si="70"/>
        <v>5544</v>
      </c>
      <c r="R322" s="4">
        <f t="shared" si="71"/>
        <v>9240</v>
      </c>
      <c r="S322" s="55">
        <f t="shared" si="72"/>
        <v>137184</v>
      </c>
      <c r="T322" s="4">
        <f t="shared" si="73"/>
        <v>258916.57246217955</v>
      </c>
      <c r="U322" s="4">
        <f t="shared" si="64"/>
        <v>240000</v>
      </c>
      <c r="V322" s="27"/>
      <c r="W322" s="23"/>
      <c r="X322" s="23"/>
      <c r="Y322" s="24"/>
      <c r="AB322" s="23"/>
      <c r="AC322" s="23"/>
    </row>
    <row r="323" spans="1:29" customFormat="1" x14ac:dyDescent="0.25">
      <c r="A323" s="13">
        <v>55</v>
      </c>
      <c r="B323" s="1">
        <v>5512</v>
      </c>
      <c r="C323" s="6" t="s">
        <v>328</v>
      </c>
      <c r="D323" s="6">
        <v>19.9203776504954</v>
      </c>
      <c r="E323" s="5">
        <v>5.3761818556286007</v>
      </c>
      <c r="F323" s="6">
        <v>550.44101371978797</v>
      </c>
      <c r="G323" s="5">
        <f t="shared" si="74"/>
        <v>25.296559506124002</v>
      </c>
      <c r="H323" s="5">
        <f t="shared" si="75"/>
        <v>55.044101371978797</v>
      </c>
      <c r="I323" s="6">
        <f t="shared" si="76"/>
        <v>252.96559506124001</v>
      </c>
      <c r="J323" s="1" t="str">
        <f>IF(G323&gt;=H323,"JA","NEI")</f>
        <v>NEI</v>
      </c>
      <c r="K323" s="1">
        <f t="shared" si="77"/>
        <v>1200</v>
      </c>
      <c r="L323" s="4">
        <f t="shared" si="65"/>
        <v>4340.8896112508792</v>
      </c>
      <c r="M323" s="4">
        <f t="shared" si="66"/>
        <v>8681.7792225017583</v>
      </c>
      <c r="N323" s="4">
        <f t="shared" si="67"/>
        <v>57827.93503099947</v>
      </c>
      <c r="O323" s="4">
        <f t="shared" si="68"/>
        <v>31812.953234901546</v>
      </c>
      <c r="P323" s="4">
        <f t="shared" si="69"/>
        <v>8681.7792225017583</v>
      </c>
      <c r="Q323" s="4">
        <f t="shared" si="70"/>
        <v>7012.2062950975733</v>
      </c>
      <c r="R323" s="4">
        <f t="shared" si="71"/>
        <v>11687.010491829289</v>
      </c>
      <c r="S323" s="55">
        <f t="shared" si="72"/>
        <v>173514.16096440575</v>
      </c>
      <c r="T323" s="4">
        <f t="shared" si="73"/>
        <v>303558.71407348802</v>
      </c>
      <c r="U323" s="4">
        <f t="shared" ref="U323:U358" si="78">IF(K323=1200,IF(K323*I323&gt;1354000,1354000,K323*I323),IF(K323*I323&gt;240000,240000,K323*I323))</f>
        <v>303558.71407348802</v>
      </c>
      <c r="V323" s="27"/>
      <c r="W323" s="23"/>
      <c r="X323" s="23"/>
      <c r="Y323" s="24"/>
      <c r="AB323" s="23"/>
      <c r="AC323" s="23"/>
    </row>
    <row r="324" spans="1:29" customFormat="1" x14ac:dyDescent="0.25">
      <c r="A324" s="13">
        <v>55</v>
      </c>
      <c r="B324" s="1">
        <v>5514</v>
      </c>
      <c r="C324" s="6" t="s">
        <v>329</v>
      </c>
      <c r="D324" s="6">
        <v>9.4802373729678511</v>
      </c>
      <c r="E324" s="5">
        <v>1.95692326539238</v>
      </c>
      <c r="F324" s="6">
        <v>191.07054485504099</v>
      </c>
      <c r="G324" s="5">
        <f t="shared" si="74"/>
        <v>11.437160638360231</v>
      </c>
      <c r="H324" s="5">
        <f t="shared" si="75"/>
        <v>19.107054485504101</v>
      </c>
      <c r="I324" s="6">
        <f t="shared" si="76"/>
        <v>114.37160638360231</v>
      </c>
      <c r="J324" s="1" t="str">
        <f>IF(G324&gt;=H324,"JA","NEI")</f>
        <v>NEI</v>
      </c>
      <c r="K324" s="1">
        <f t="shared" si="77"/>
        <v>1490</v>
      </c>
      <c r="L324" s="4">
        <f t="shared" ref="L324:L358" si="79">U324*0.0143</f>
        <v>2436.9158172154148</v>
      </c>
      <c r="M324" s="4">
        <f t="shared" ref="M324:M358" si="80">U324*0.0286</f>
        <v>4873.8316344308296</v>
      </c>
      <c r="N324" s="4">
        <f t="shared" ref="N324:N358" si="81">U324*0.1905</f>
        <v>32463.808613953603</v>
      </c>
      <c r="O324" s="4">
        <f t="shared" ref="O324:O358" si="82">U324*0.1048</f>
        <v>17859.355080012268</v>
      </c>
      <c r="P324" s="4">
        <f t="shared" ref="P324:P358" si="83">U324*0.0286</f>
        <v>4873.8316344308296</v>
      </c>
      <c r="Q324" s="4">
        <f t="shared" ref="Q324:Q358" si="84">U324*0.0231</f>
        <v>3936.5563201172081</v>
      </c>
      <c r="R324" s="4">
        <f t="shared" ref="R324:R358" si="85">U324*0.0385</f>
        <v>6560.9272001953468</v>
      </c>
      <c r="S324" s="55">
        <f t="shared" ref="S324:S358" si="86">U324*0.5716</f>
        <v>97408.467211211959</v>
      </c>
      <c r="T324" s="4">
        <f t="shared" ref="T324:T358" si="87">K324*I324</f>
        <v>170413.69351156746</v>
      </c>
      <c r="U324" s="4">
        <f t="shared" si="78"/>
        <v>170413.69351156746</v>
      </c>
      <c r="V324" s="27"/>
      <c r="W324" s="23"/>
      <c r="X324" s="23"/>
      <c r="Y324" s="24"/>
      <c r="AB324" s="23"/>
      <c r="AC324" s="23"/>
    </row>
    <row r="325" spans="1:29" customFormat="1" x14ac:dyDescent="0.25">
      <c r="A325" s="13">
        <v>55</v>
      </c>
      <c r="B325" s="1">
        <v>5516</v>
      </c>
      <c r="C325" s="6" t="s">
        <v>330</v>
      </c>
      <c r="D325" s="6">
        <v>5.5765336416976306</v>
      </c>
      <c r="E325" s="5">
        <v>1.7449082959022899</v>
      </c>
      <c r="F325" s="6">
        <v>183.88375243316798</v>
      </c>
      <c r="G325" s="5">
        <f t="shared" si="74"/>
        <v>7.3214419375999205</v>
      </c>
      <c r="H325" s="5">
        <f t="shared" si="75"/>
        <v>18.388375243316798</v>
      </c>
      <c r="I325" s="6">
        <f t="shared" si="76"/>
        <v>73.214419375999199</v>
      </c>
      <c r="J325" s="1" t="str">
        <f>IF(G325&gt;=H325,"JA","NEI")</f>
        <v>NEI</v>
      </c>
      <c r="K325" s="1">
        <f t="shared" si="77"/>
        <v>1490</v>
      </c>
      <c r="L325" s="4">
        <f t="shared" si="79"/>
        <v>1559.9796336444151</v>
      </c>
      <c r="M325" s="4">
        <f t="shared" si="80"/>
        <v>3119.9592672888302</v>
      </c>
      <c r="N325" s="4">
        <f t="shared" si="81"/>
        <v>20781.546867780493</v>
      </c>
      <c r="O325" s="4">
        <f t="shared" si="82"/>
        <v>11432.578014401028</v>
      </c>
      <c r="P325" s="4">
        <f t="shared" si="83"/>
        <v>3119.9592672888302</v>
      </c>
      <c r="Q325" s="4">
        <f t="shared" si="84"/>
        <v>2519.9671005025166</v>
      </c>
      <c r="R325" s="4">
        <f t="shared" si="85"/>
        <v>4199.9451675041946</v>
      </c>
      <c r="S325" s="55">
        <f t="shared" si="86"/>
        <v>62355.549551828502</v>
      </c>
      <c r="T325" s="4">
        <f t="shared" si="87"/>
        <v>109089.48487023881</v>
      </c>
      <c r="U325" s="4">
        <f t="shared" si="78"/>
        <v>109089.48487023881</v>
      </c>
      <c r="V325" s="27"/>
      <c r="W325" s="23"/>
      <c r="X325" s="23"/>
      <c r="Y325" s="24"/>
      <c r="AB325" s="23"/>
      <c r="AC325" s="23"/>
    </row>
    <row r="326" spans="1:29" customFormat="1" x14ac:dyDescent="0.25">
      <c r="A326" s="13">
        <v>55</v>
      </c>
      <c r="B326" s="1">
        <v>5518</v>
      </c>
      <c r="C326" s="6" t="s">
        <v>331</v>
      </c>
      <c r="D326" s="6">
        <v>4.1429196177691594</v>
      </c>
      <c r="E326" s="5">
        <v>1.2108412865656</v>
      </c>
      <c r="F326" s="6">
        <v>144.61203753780202</v>
      </c>
      <c r="G326" s="5">
        <f t="shared" si="74"/>
        <v>5.3537609043347594</v>
      </c>
      <c r="H326" s="5">
        <f t="shared" si="75"/>
        <v>14.461203753780204</v>
      </c>
      <c r="I326" s="6">
        <f t="shared" si="76"/>
        <v>53.537609043347594</v>
      </c>
      <c r="J326" s="1" t="str">
        <f>IF(G326&gt;=H326,"JA","NEI")</f>
        <v>NEI</v>
      </c>
      <c r="K326" s="1">
        <f t="shared" si="77"/>
        <v>1490</v>
      </c>
      <c r="L326" s="4">
        <f t="shared" si="79"/>
        <v>1140.725835886607</v>
      </c>
      <c r="M326" s="4">
        <f t="shared" si="80"/>
        <v>2281.451671773214</v>
      </c>
      <c r="N326" s="4">
        <f t="shared" si="81"/>
        <v>15196.382638908997</v>
      </c>
      <c r="O326" s="4">
        <f t="shared" si="82"/>
        <v>8360.0047273368127</v>
      </c>
      <c r="P326" s="4">
        <f t="shared" si="83"/>
        <v>2281.451671773214</v>
      </c>
      <c r="Q326" s="4">
        <f t="shared" si="84"/>
        <v>1842.7109656629807</v>
      </c>
      <c r="R326" s="4">
        <f t="shared" si="85"/>
        <v>3071.1849427716343</v>
      </c>
      <c r="S326" s="55">
        <f t="shared" si="86"/>
        <v>45597.12502047445</v>
      </c>
      <c r="T326" s="4">
        <f t="shared" si="87"/>
        <v>79771.037474587909</v>
      </c>
      <c r="U326" s="4">
        <f t="shared" si="78"/>
        <v>79771.037474587909</v>
      </c>
      <c r="V326" s="27"/>
      <c r="W326" s="23"/>
      <c r="X326" s="23"/>
      <c r="Y326" s="24"/>
      <c r="AB326" s="23"/>
      <c r="AC326" s="23"/>
    </row>
    <row r="327" spans="1:29" customFormat="1" x14ac:dyDescent="0.25">
      <c r="A327" s="13">
        <v>55</v>
      </c>
      <c r="B327" s="1">
        <v>5520</v>
      </c>
      <c r="C327" s="6" t="s">
        <v>332</v>
      </c>
      <c r="D327" s="6">
        <v>17.633370256364</v>
      </c>
      <c r="E327" s="5">
        <v>4.5884706672876705</v>
      </c>
      <c r="F327" s="6">
        <v>764.55487475120299</v>
      </c>
      <c r="G327" s="5">
        <f t="shared" si="74"/>
        <v>22.221840923651669</v>
      </c>
      <c r="H327" s="5">
        <f t="shared" si="75"/>
        <v>76.455487475120307</v>
      </c>
      <c r="I327" s="6">
        <f t="shared" si="76"/>
        <v>222.21840923651669</v>
      </c>
      <c r="J327" s="1" t="str">
        <f>IF(G327&gt;=H327,"JA","NEI")</f>
        <v>NEI</v>
      </c>
      <c r="K327" s="1">
        <f t="shared" si="77"/>
        <v>1200</v>
      </c>
      <c r="L327" s="4">
        <f t="shared" si="79"/>
        <v>3813.2679024986264</v>
      </c>
      <c r="M327" s="4">
        <f t="shared" si="80"/>
        <v>7626.5358049972529</v>
      </c>
      <c r="N327" s="4">
        <f t="shared" si="81"/>
        <v>50799.12835146772</v>
      </c>
      <c r="O327" s="4">
        <f t="shared" si="82"/>
        <v>27946.187145584339</v>
      </c>
      <c r="P327" s="4">
        <f t="shared" si="83"/>
        <v>7626.5358049972529</v>
      </c>
      <c r="Q327" s="4">
        <f t="shared" si="84"/>
        <v>6159.8943040362428</v>
      </c>
      <c r="R327" s="4">
        <f t="shared" si="85"/>
        <v>10266.490506727072</v>
      </c>
      <c r="S327" s="55">
        <f t="shared" si="86"/>
        <v>152424.05126351153</v>
      </c>
      <c r="T327" s="4">
        <f t="shared" si="87"/>
        <v>266662.09108382004</v>
      </c>
      <c r="U327" s="4">
        <f t="shared" si="78"/>
        <v>266662.09108382004</v>
      </c>
      <c r="V327" s="27"/>
      <c r="W327" s="23"/>
      <c r="X327" s="23"/>
      <c r="Y327" s="24"/>
      <c r="AB327" s="23"/>
      <c r="AC327" s="23"/>
    </row>
    <row r="328" spans="1:29" customFormat="1" x14ac:dyDescent="0.25">
      <c r="A328" s="13">
        <v>55</v>
      </c>
      <c r="B328" s="1">
        <v>5522</v>
      </c>
      <c r="C328" s="6" t="s">
        <v>333</v>
      </c>
      <c r="D328" s="6">
        <v>12.9520856702174</v>
      </c>
      <c r="E328" s="5">
        <v>2.3681489220739302</v>
      </c>
      <c r="F328" s="6">
        <v>329.45376908527896</v>
      </c>
      <c r="G328" s="5">
        <f t="shared" si="74"/>
        <v>15.32023459229133</v>
      </c>
      <c r="H328" s="5">
        <f t="shared" si="75"/>
        <v>32.945376908527898</v>
      </c>
      <c r="I328" s="6">
        <f t="shared" si="76"/>
        <v>153.20234592291331</v>
      </c>
      <c r="J328" s="1" t="str">
        <f>IF(G328&gt;=H328,"JA","NEI")</f>
        <v>NEI</v>
      </c>
      <c r="K328" s="1">
        <f t="shared" si="77"/>
        <v>1490</v>
      </c>
      <c r="L328" s="4">
        <f t="shared" si="79"/>
        <v>3264.2823845795142</v>
      </c>
      <c r="M328" s="4">
        <f t="shared" si="80"/>
        <v>6528.5647691590284</v>
      </c>
      <c r="N328" s="4">
        <f t="shared" si="81"/>
        <v>43485.719878489326</v>
      </c>
      <c r="O328" s="4">
        <f t="shared" si="82"/>
        <v>23922.852720554762</v>
      </c>
      <c r="P328" s="4">
        <f t="shared" si="83"/>
        <v>6528.5647691590284</v>
      </c>
      <c r="Q328" s="4">
        <f t="shared" si="84"/>
        <v>5273.0715443207528</v>
      </c>
      <c r="R328" s="4">
        <f t="shared" si="85"/>
        <v>8788.4525738679222</v>
      </c>
      <c r="S328" s="55">
        <f t="shared" si="86"/>
        <v>130479.98678501051</v>
      </c>
      <c r="T328" s="4">
        <f t="shared" si="87"/>
        <v>228271.49542514083</v>
      </c>
      <c r="U328" s="4">
        <f t="shared" si="78"/>
        <v>228271.49542514083</v>
      </c>
      <c r="V328" s="27"/>
      <c r="W328" s="23"/>
      <c r="X328" s="23"/>
      <c r="Y328" s="24"/>
      <c r="AB328" s="23"/>
      <c r="AC328" s="23"/>
    </row>
    <row r="329" spans="1:29" customFormat="1" x14ac:dyDescent="0.25">
      <c r="A329" s="13">
        <v>55</v>
      </c>
      <c r="B329" s="1">
        <v>5524</v>
      </c>
      <c r="C329" s="6" t="s">
        <v>334</v>
      </c>
      <c r="D329" s="6">
        <v>37.994873191857103</v>
      </c>
      <c r="E329" s="5">
        <v>10.5831889846439</v>
      </c>
      <c r="F329" s="6">
        <v>1338.85621484022</v>
      </c>
      <c r="G329" s="5">
        <f t="shared" si="74"/>
        <v>48.578062176501007</v>
      </c>
      <c r="H329" s="5">
        <f t="shared" si="75"/>
        <v>133.88562148402201</v>
      </c>
      <c r="I329" s="6">
        <f t="shared" si="76"/>
        <v>485.7806217650101</v>
      </c>
      <c r="J329" s="1" t="str">
        <f>IF(G329&gt;=H329,"JA","NEI")</f>
        <v>NEI</v>
      </c>
      <c r="K329" s="1">
        <f t="shared" si="77"/>
        <v>1200</v>
      </c>
      <c r="L329" s="4">
        <f t="shared" si="79"/>
        <v>8335.9954694875742</v>
      </c>
      <c r="M329" s="4">
        <f t="shared" si="80"/>
        <v>16671.990938975148</v>
      </c>
      <c r="N329" s="4">
        <f t="shared" si="81"/>
        <v>111049.45013548131</v>
      </c>
      <c r="O329" s="4">
        <f t="shared" si="82"/>
        <v>61091.770993167673</v>
      </c>
      <c r="P329" s="4">
        <f t="shared" si="83"/>
        <v>16671.990938975148</v>
      </c>
      <c r="Q329" s="4">
        <f t="shared" si="84"/>
        <v>13465.83883532608</v>
      </c>
      <c r="R329" s="4">
        <f t="shared" si="85"/>
        <v>22443.064725543467</v>
      </c>
      <c r="S329" s="55">
        <f t="shared" si="86"/>
        <v>333206.64408105571</v>
      </c>
      <c r="T329" s="4">
        <f t="shared" si="87"/>
        <v>582936.74611801212</v>
      </c>
      <c r="U329" s="4">
        <f t="shared" si="78"/>
        <v>582936.74611801212</v>
      </c>
      <c r="V329" s="27"/>
      <c r="W329" s="23"/>
      <c r="X329" s="23"/>
      <c r="Y329" s="24"/>
      <c r="AB329" s="23"/>
      <c r="AC329" s="23"/>
    </row>
    <row r="330" spans="1:29" customFormat="1" x14ac:dyDescent="0.25">
      <c r="A330" s="13">
        <v>55</v>
      </c>
      <c r="B330" s="1">
        <v>5526</v>
      </c>
      <c r="C330" s="6" t="s">
        <v>335</v>
      </c>
      <c r="D330" s="6">
        <v>9.5484842912072008</v>
      </c>
      <c r="E330" s="5">
        <v>2.7491102440540502</v>
      </c>
      <c r="F330" s="6">
        <v>283.96648046199601</v>
      </c>
      <c r="G330" s="5">
        <f t="shared" si="74"/>
        <v>12.297594535261251</v>
      </c>
      <c r="H330" s="5">
        <f t="shared" si="75"/>
        <v>28.396648046199601</v>
      </c>
      <c r="I330" s="6">
        <f t="shared" si="76"/>
        <v>122.97594535261251</v>
      </c>
      <c r="J330" s="1" t="str">
        <f>IF(G330&gt;=H330,"JA","NEI")</f>
        <v>NEI</v>
      </c>
      <c r="K330" s="1">
        <f t="shared" si="77"/>
        <v>1490</v>
      </c>
      <c r="L330" s="4">
        <f t="shared" si="79"/>
        <v>2620.2484676281151</v>
      </c>
      <c r="M330" s="4">
        <f t="shared" si="80"/>
        <v>5240.4969352562302</v>
      </c>
      <c r="N330" s="4">
        <f t="shared" si="81"/>
        <v>34906.107208612302</v>
      </c>
      <c r="O330" s="4">
        <f t="shared" si="82"/>
        <v>19202.93981870115</v>
      </c>
      <c r="P330" s="4">
        <f t="shared" si="83"/>
        <v>5240.4969352562302</v>
      </c>
      <c r="Q330" s="4">
        <f t="shared" si="84"/>
        <v>4232.70906309157</v>
      </c>
      <c r="R330" s="4">
        <f t="shared" si="85"/>
        <v>7054.5151051526173</v>
      </c>
      <c r="S330" s="55">
        <f t="shared" si="86"/>
        <v>104736.64504169444</v>
      </c>
      <c r="T330" s="4">
        <f t="shared" si="87"/>
        <v>183234.15857539265</v>
      </c>
      <c r="U330" s="4">
        <f t="shared" si="78"/>
        <v>183234.15857539265</v>
      </c>
      <c r="V330" s="27"/>
      <c r="W330" s="23"/>
      <c r="X330" s="23"/>
      <c r="Y330" s="24"/>
      <c r="AB330" s="23"/>
      <c r="AC330" s="23"/>
    </row>
    <row r="331" spans="1:29" customFormat="1" x14ac:dyDescent="0.25">
      <c r="A331" s="13">
        <v>55</v>
      </c>
      <c r="B331" s="1">
        <v>5528</v>
      </c>
      <c r="C331" s="6" t="s">
        <v>336</v>
      </c>
      <c r="D331" s="6">
        <v>8.3498859808617691</v>
      </c>
      <c r="E331" s="5">
        <v>1.99058154977045</v>
      </c>
      <c r="F331" s="6">
        <v>221.74384752294498</v>
      </c>
      <c r="G331" s="5">
        <f t="shared" si="74"/>
        <v>10.340467530632219</v>
      </c>
      <c r="H331" s="5">
        <f t="shared" si="75"/>
        <v>22.1743847522945</v>
      </c>
      <c r="I331" s="6">
        <f t="shared" si="76"/>
        <v>103.40467530632219</v>
      </c>
      <c r="J331" s="1" t="str">
        <f>IF(G331&gt;=H331,"JA","NEI")</f>
        <v>NEI</v>
      </c>
      <c r="K331" s="1">
        <f t="shared" si="77"/>
        <v>1490</v>
      </c>
      <c r="L331" s="4">
        <f t="shared" si="79"/>
        <v>2203.2434167518072</v>
      </c>
      <c r="M331" s="4">
        <f t="shared" si="80"/>
        <v>4406.4868335036144</v>
      </c>
      <c r="N331" s="4">
        <f t="shared" si="81"/>
        <v>29350.900062323024</v>
      </c>
      <c r="O331" s="4">
        <f t="shared" si="82"/>
        <v>16146.846858432824</v>
      </c>
      <c r="P331" s="4">
        <f t="shared" si="83"/>
        <v>4406.4868335036144</v>
      </c>
      <c r="Q331" s="4">
        <f t="shared" si="84"/>
        <v>3559.0855193683033</v>
      </c>
      <c r="R331" s="4">
        <f t="shared" si="85"/>
        <v>5931.8091989471723</v>
      </c>
      <c r="S331" s="55">
        <f t="shared" si="86"/>
        <v>88068.107483589716</v>
      </c>
      <c r="T331" s="4">
        <f t="shared" si="87"/>
        <v>154072.96620642007</v>
      </c>
      <c r="U331" s="4">
        <f t="shared" si="78"/>
        <v>154072.96620642007</v>
      </c>
      <c r="V331" s="27"/>
      <c r="W331" s="23"/>
      <c r="X331" s="23"/>
      <c r="Y331" s="24"/>
      <c r="AB331" s="23"/>
      <c r="AC331" s="23"/>
    </row>
    <row r="332" spans="1:29" customFormat="1" x14ac:dyDescent="0.25">
      <c r="A332" s="13">
        <v>55</v>
      </c>
      <c r="B332" s="1">
        <v>5530</v>
      </c>
      <c r="C332" s="6" t="s">
        <v>337</v>
      </c>
      <c r="D332" s="6">
        <v>40.425379336438603</v>
      </c>
      <c r="E332" s="5">
        <v>12.7195942068316</v>
      </c>
      <c r="F332" s="6">
        <v>1405.64187807334</v>
      </c>
      <c r="G332" s="5">
        <f t="shared" si="74"/>
        <v>53.144973543270204</v>
      </c>
      <c r="H332" s="5">
        <f t="shared" si="75"/>
        <v>140.56418780733401</v>
      </c>
      <c r="I332" s="6">
        <f t="shared" si="76"/>
        <v>531.44973543270203</v>
      </c>
      <c r="J332" s="1" t="str">
        <f>IF(G332&gt;=H332,"JA","NEI")</f>
        <v>NEI</v>
      </c>
      <c r="K332" s="1">
        <f t="shared" si="77"/>
        <v>1200</v>
      </c>
      <c r="L332" s="4">
        <f t="shared" si="79"/>
        <v>9119.6774600251665</v>
      </c>
      <c r="M332" s="4">
        <f t="shared" si="80"/>
        <v>18239.354920050333</v>
      </c>
      <c r="N332" s="4">
        <f t="shared" si="81"/>
        <v>121489.40951991567</v>
      </c>
      <c r="O332" s="4">
        <f t="shared" si="82"/>
        <v>66835.118728016605</v>
      </c>
      <c r="P332" s="4">
        <f t="shared" si="83"/>
        <v>18239.354920050333</v>
      </c>
      <c r="Q332" s="4">
        <f t="shared" si="84"/>
        <v>14731.786666194499</v>
      </c>
      <c r="R332" s="4">
        <f t="shared" si="85"/>
        <v>24552.977776990832</v>
      </c>
      <c r="S332" s="55">
        <f t="shared" si="86"/>
        <v>364532.00252799893</v>
      </c>
      <c r="T332" s="4">
        <f t="shared" si="87"/>
        <v>637739.6825192424</v>
      </c>
      <c r="U332" s="4">
        <f t="shared" si="78"/>
        <v>637739.6825192424</v>
      </c>
      <c r="V332" s="27"/>
      <c r="W332" s="23"/>
      <c r="X332" s="23"/>
      <c r="Y332" s="24"/>
      <c r="AB332" s="23"/>
      <c r="AC332" s="23"/>
    </row>
    <row r="333" spans="1:29" customFormat="1" x14ac:dyDescent="0.25">
      <c r="A333" s="13">
        <v>55</v>
      </c>
      <c r="B333" s="1">
        <v>5532</v>
      </c>
      <c r="C333" s="6" t="s">
        <v>338</v>
      </c>
      <c r="D333" s="6">
        <v>55.173143251355299</v>
      </c>
      <c r="E333" s="5">
        <v>7.2287684738380795</v>
      </c>
      <c r="F333" s="6">
        <v>931.59544459280391</v>
      </c>
      <c r="G333" s="5">
        <f t="shared" si="74"/>
        <v>62.401911725193379</v>
      </c>
      <c r="H333" s="5">
        <f t="shared" ref="H333:H358" si="88">F333*0.1</f>
        <v>93.159544459280397</v>
      </c>
      <c r="I333" s="6">
        <f t="shared" ref="I333:I358" si="89">IF(G333&gt;=H333,F333,G333*10)</f>
        <v>624.01911725193384</v>
      </c>
      <c r="J333" s="1" t="str">
        <f>IF(G333&gt;=H333,"JA","NEI")</f>
        <v>NEI</v>
      </c>
      <c r="K333" s="1">
        <f t="shared" si="77"/>
        <v>1200</v>
      </c>
      <c r="L333" s="4">
        <f t="shared" si="79"/>
        <v>10708.168052043186</v>
      </c>
      <c r="M333" s="4">
        <f t="shared" si="80"/>
        <v>21416.336104086371</v>
      </c>
      <c r="N333" s="4">
        <f t="shared" si="81"/>
        <v>142650.77020379208</v>
      </c>
      <c r="O333" s="4">
        <f t="shared" si="82"/>
        <v>78476.644185603203</v>
      </c>
      <c r="P333" s="4">
        <f t="shared" si="83"/>
        <v>21416.336104086371</v>
      </c>
      <c r="Q333" s="4">
        <f t="shared" si="84"/>
        <v>17297.809930223608</v>
      </c>
      <c r="R333" s="4">
        <f t="shared" si="85"/>
        <v>28829.683217039346</v>
      </c>
      <c r="S333" s="55">
        <f t="shared" si="86"/>
        <v>428027.19290544651</v>
      </c>
      <c r="T333" s="4">
        <f t="shared" si="87"/>
        <v>748822.94070232066</v>
      </c>
      <c r="U333" s="4">
        <f t="shared" si="78"/>
        <v>748822.94070232066</v>
      </c>
      <c r="V333" s="27"/>
      <c r="W333" s="23"/>
      <c r="X333" s="23"/>
      <c r="Y333" s="24"/>
      <c r="AB333" s="23"/>
      <c r="AC333" s="23"/>
    </row>
    <row r="334" spans="1:29" customFormat="1" x14ac:dyDescent="0.25">
      <c r="A334" s="13">
        <v>55</v>
      </c>
      <c r="B334" s="1">
        <v>5534</v>
      </c>
      <c r="C334" s="6" t="s">
        <v>339</v>
      </c>
      <c r="D334" s="6">
        <v>10.141245547734101</v>
      </c>
      <c r="E334" s="5">
        <v>2.6673631122877701</v>
      </c>
      <c r="F334" s="6">
        <v>794.02964190075102</v>
      </c>
      <c r="G334" s="5">
        <f t="shared" si="74"/>
        <v>12.808608660021871</v>
      </c>
      <c r="H334" s="5">
        <f t="shared" si="88"/>
        <v>79.40296419007511</v>
      </c>
      <c r="I334" s="6">
        <f t="shared" si="89"/>
        <v>128.08608660021872</v>
      </c>
      <c r="J334" s="1" t="str">
        <f>IF(G334&gt;=H334,"JA","NEI")</f>
        <v>NEI</v>
      </c>
      <c r="K334" s="1">
        <f t="shared" si="77"/>
        <v>1490</v>
      </c>
      <c r="L334" s="4">
        <f t="shared" si="79"/>
        <v>2729.1302471908602</v>
      </c>
      <c r="M334" s="4">
        <f t="shared" si="80"/>
        <v>5458.2604943817205</v>
      </c>
      <c r="N334" s="4">
        <f t="shared" si="81"/>
        <v>36356.595251039085</v>
      </c>
      <c r="O334" s="4">
        <f t="shared" si="82"/>
        <v>20000.898594797356</v>
      </c>
      <c r="P334" s="4">
        <f t="shared" si="83"/>
        <v>5458.2604943817205</v>
      </c>
      <c r="Q334" s="4">
        <f t="shared" si="84"/>
        <v>4408.5950146929281</v>
      </c>
      <c r="R334" s="4">
        <f t="shared" si="85"/>
        <v>7347.6583578215468</v>
      </c>
      <c r="S334" s="55">
        <f t="shared" si="86"/>
        <v>109088.87058002068</v>
      </c>
      <c r="T334" s="4">
        <f t="shared" si="87"/>
        <v>190848.2690343259</v>
      </c>
      <c r="U334" s="4">
        <f t="shared" si="78"/>
        <v>190848.2690343259</v>
      </c>
      <c r="V334" s="27"/>
      <c r="W334" s="23"/>
      <c r="X334" s="23"/>
      <c r="Y334" s="24"/>
      <c r="AB334" s="23"/>
      <c r="AC334" s="23"/>
    </row>
    <row r="335" spans="1:29" customFormat="1" x14ac:dyDescent="0.25">
      <c r="A335" s="13">
        <v>55</v>
      </c>
      <c r="B335" s="1">
        <v>5536</v>
      </c>
      <c r="C335" s="6" t="s">
        <v>340</v>
      </c>
      <c r="D335" s="6">
        <v>19.143826873807697</v>
      </c>
      <c r="E335" s="5">
        <v>2.9809797697901601</v>
      </c>
      <c r="F335" s="6">
        <v>372.002732479744</v>
      </c>
      <c r="G335" s="5">
        <f t="shared" ref="G335:G358" si="90">(D335+E335)</f>
        <v>22.124806643597857</v>
      </c>
      <c r="H335" s="5">
        <f t="shared" si="88"/>
        <v>37.200273247974401</v>
      </c>
      <c r="I335" s="6">
        <f t="shared" si="89"/>
        <v>221.24806643597856</v>
      </c>
      <c r="J335" s="1" t="str">
        <f>IF(G335&gt;=H335,"JA","NEI")</f>
        <v>NEI</v>
      </c>
      <c r="K335" s="1">
        <f t="shared" si="77"/>
        <v>1200</v>
      </c>
      <c r="L335" s="4">
        <f t="shared" si="79"/>
        <v>3796.6168200413917</v>
      </c>
      <c r="M335" s="4">
        <f t="shared" si="80"/>
        <v>7593.2336400827835</v>
      </c>
      <c r="N335" s="4">
        <f t="shared" si="81"/>
        <v>50577.307987264699</v>
      </c>
      <c r="O335" s="4">
        <f t="shared" si="82"/>
        <v>27824.156834988662</v>
      </c>
      <c r="P335" s="4">
        <f t="shared" si="83"/>
        <v>7593.2336400827835</v>
      </c>
      <c r="Q335" s="4">
        <f t="shared" si="84"/>
        <v>6132.9964016053245</v>
      </c>
      <c r="R335" s="4">
        <f t="shared" si="85"/>
        <v>10221.660669342209</v>
      </c>
      <c r="S335" s="55">
        <f t="shared" si="86"/>
        <v>151758.47372976641</v>
      </c>
      <c r="T335" s="4">
        <f t="shared" si="87"/>
        <v>265497.67972317425</v>
      </c>
      <c r="U335" s="4">
        <f t="shared" si="78"/>
        <v>265497.67972317425</v>
      </c>
      <c r="V335" s="27"/>
      <c r="W335" s="23"/>
      <c r="X335" s="23"/>
      <c r="Y335" s="24"/>
      <c r="AB335" s="23"/>
      <c r="AC335" s="23"/>
    </row>
    <row r="336" spans="1:29" customFormat="1" x14ac:dyDescent="0.25">
      <c r="A336" s="13">
        <v>55</v>
      </c>
      <c r="B336" s="1">
        <v>5538</v>
      </c>
      <c r="C336" s="6" t="s">
        <v>362</v>
      </c>
      <c r="D336" s="6">
        <v>9.8732230502753104</v>
      </c>
      <c r="E336" s="5">
        <v>2.8622636754129998</v>
      </c>
      <c r="F336" s="6">
        <v>422.33519573074597</v>
      </c>
      <c r="G336" s="5">
        <f t="shared" si="90"/>
        <v>12.735486725688311</v>
      </c>
      <c r="H336" s="5">
        <f t="shared" si="88"/>
        <v>42.233519573074602</v>
      </c>
      <c r="I336" s="6">
        <f t="shared" si="89"/>
        <v>127.35486725688311</v>
      </c>
      <c r="J336" s="1" t="str">
        <f>IF(G336&gt;=H336,"JA","NEI")</f>
        <v>NEI</v>
      </c>
      <c r="K336" s="1">
        <f t="shared" si="77"/>
        <v>1490</v>
      </c>
      <c r="L336" s="4">
        <f t="shared" si="79"/>
        <v>2713.5501566424086</v>
      </c>
      <c r="M336" s="4">
        <f t="shared" si="80"/>
        <v>5427.1003132848173</v>
      </c>
      <c r="N336" s="4">
        <f t="shared" si="81"/>
        <v>36149.042296529988</v>
      </c>
      <c r="O336" s="4">
        <f t="shared" si="82"/>
        <v>19886.717231896815</v>
      </c>
      <c r="P336" s="4">
        <f t="shared" si="83"/>
        <v>5427.1003132848173</v>
      </c>
      <c r="Q336" s="4">
        <f t="shared" si="84"/>
        <v>4383.4271761146601</v>
      </c>
      <c r="R336" s="4">
        <f t="shared" si="85"/>
        <v>7305.7119601910999</v>
      </c>
      <c r="S336" s="55">
        <f t="shared" si="86"/>
        <v>108466.10276481124</v>
      </c>
      <c r="T336" s="4">
        <f t="shared" si="87"/>
        <v>189758.75221275585</v>
      </c>
      <c r="U336" s="4">
        <f t="shared" si="78"/>
        <v>189758.75221275585</v>
      </c>
      <c r="V336" s="27"/>
      <c r="W336" s="23"/>
      <c r="X336" s="23"/>
      <c r="Y336" s="24"/>
      <c r="AB336" s="23"/>
      <c r="AC336" s="23"/>
    </row>
    <row r="337" spans="1:29" customFormat="1" x14ac:dyDescent="0.25">
      <c r="A337" s="13">
        <v>55</v>
      </c>
      <c r="B337" s="1">
        <v>5540</v>
      </c>
      <c r="C337" s="6" t="s">
        <v>363</v>
      </c>
      <c r="D337" s="6">
        <v>12.951283194308401</v>
      </c>
      <c r="E337" s="5">
        <v>2.2553540644146102</v>
      </c>
      <c r="F337" s="6">
        <v>226.53612064081298</v>
      </c>
      <c r="G337" s="5">
        <f t="shared" si="90"/>
        <v>15.20663725872301</v>
      </c>
      <c r="H337" s="5">
        <f t="shared" si="88"/>
        <v>22.653612064081301</v>
      </c>
      <c r="I337" s="6">
        <f t="shared" si="89"/>
        <v>152.06637258723009</v>
      </c>
      <c r="J337" s="1" t="str">
        <f>IF(G337&gt;=H337,"JA","NEI")</f>
        <v>NEI</v>
      </c>
      <c r="K337" s="1">
        <f t="shared" si="77"/>
        <v>1490</v>
      </c>
      <c r="L337" s="4">
        <f t="shared" si="79"/>
        <v>3240.0782007161115</v>
      </c>
      <c r="M337" s="4">
        <f t="shared" si="80"/>
        <v>6480.156401432223</v>
      </c>
      <c r="N337" s="4">
        <f t="shared" si="81"/>
        <v>43163.279527022321</v>
      </c>
      <c r="O337" s="4">
        <f t="shared" si="82"/>
        <v>23745.468212241154</v>
      </c>
      <c r="P337" s="4">
        <f t="shared" si="83"/>
        <v>6480.156401432223</v>
      </c>
      <c r="Q337" s="4">
        <f t="shared" si="84"/>
        <v>5233.9724780798724</v>
      </c>
      <c r="R337" s="4">
        <f t="shared" si="85"/>
        <v>8723.2874634664531</v>
      </c>
      <c r="S337" s="55">
        <f t="shared" si="86"/>
        <v>129512.49647058247</v>
      </c>
      <c r="T337" s="4">
        <f t="shared" si="87"/>
        <v>226578.89515497282</v>
      </c>
      <c r="U337" s="4">
        <f t="shared" si="78"/>
        <v>226578.89515497282</v>
      </c>
      <c r="V337" s="27"/>
      <c r="W337" s="23"/>
      <c r="X337" s="23"/>
      <c r="Y337" s="24"/>
      <c r="AB337" s="23"/>
      <c r="AC337" s="23"/>
    </row>
    <row r="338" spans="1:29" customFormat="1" x14ac:dyDescent="0.25">
      <c r="A338" s="13">
        <v>55</v>
      </c>
      <c r="B338" s="1">
        <v>5542</v>
      </c>
      <c r="C338" s="6" t="s">
        <v>341</v>
      </c>
      <c r="D338" s="6">
        <v>3.29362794756035</v>
      </c>
      <c r="E338" s="5">
        <v>1.8898211330589001</v>
      </c>
      <c r="F338" s="6">
        <v>306.67255218098995</v>
      </c>
      <c r="G338" s="5">
        <f t="shared" si="90"/>
        <v>5.1834490806192504</v>
      </c>
      <c r="H338" s="5">
        <f t="shared" si="88"/>
        <v>30.667255218098997</v>
      </c>
      <c r="I338" s="6">
        <f t="shared" si="89"/>
        <v>51.834490806192505</v>
      </c>
      <c r="J338" s="1" t="str">
        <f>IF(G338&gt;=H338,"JA","NEI")</f>
        <v>NEI</v>
      </c>
      <c r="K338" s="1">
        <f t="shared" si="77"/>
        <v>1490</v>
      </c>
      <c r="L338" s="4">
        <f t="shared" si="79"/>
        <v>1104.4374956075437</v>
      </c>
      <c r="M338" s="4">
        <f t="shared" si="80"/>
        <v>2208.8749912150874</v>
      </c>
      <c r="N338" s="4">
        <f t="shared" si="81"/>
        <v>14712.961042883711</v>
      </c>
      <c r="O338" s="4">
        <f t="shared" si="82"/>
        <v>8094.0594083685719</v>
      </c>
      <c r="P338" s="4">
        <f t="shared" si="83"/>
        <v>2208.8749912150874</v>
      </c>
      <c r="Q338" s="4">
        <f t="shared" si="84"/>
        <v>1784.0913390583398</v>
      </c>
      <c r="R338" s="4">
        <f t="shared" si="85"/>
        <v>2973.4855650972331</v>
      </c>
      <c r="S338" s="55">
        <f t="shared" si="86"/>
        <v>44146.606467781254</v>
      </c>
      <c r="T338" s="4">
        <f t="shared" si="87"/>
        <v>77233.391301226831</v>
      </c>
      <c r="U338" s="4">
        <f t="shared" si="78"/>
        <v>77233.391301226831</v>
      </c>
      <c r="V338" s="27"/>
      <c r="W338" s="23"/>
      <c r="X338" s="23"/>
      <c r="Y338" s="24"/>
      <c r="AB338" s="23"/>
      <c r="AC338" s="23"/>
    </row>
    <row r="339" spans="1:29" customFormat="1" x14ac:dyDescent="0.25">
      <c r="A339" s="13">
        <v>55</v>
      </c>
      <c r="B339" s="1">
        <v>5544</v>
      </c>
      <c r="C339" s="6" t="s">
        <v>342</v>
      </c>
      <c r="D339" s="6">
        <v>22.428298580588699</v>
      </c>
      <c r="E339" s="5">
        <v>4.4045079659397794</v>
      </c>
      <c r="F339" s="6">
        <v>662.54534154390706</v>
      </c>
      <c r="G339" s="5">
        <f t="shared" si="90"/>
        <v>26.832806546528477</v>
      </c>
      <c r="H339" s="5">
        <f t="shared" si="88"/>
        <v>66.254534154390711</v>
      </c>
      <c r="I339" s="6">
        <f t="shared" si="89"/>
        <v>268.32806546528479</v>
      </c>
      <c r="J339" s="1" t="str">
        <f>IF(G339&gt;=H339,"JA","NEI")</f>
        <v>NEI</v>
      </c>
      <c r="K339" s="1">
        <f t="shared" si="77"/>
        <v>1200</v>
      </c>
      <c r="L339" s="4">
        <f t="shared" si="79"/>
        <v>4604.5096033842874</v>
      </c>
      <c r="M339" s="4">
        <f t="shared" si="80"/>
        <v>9209.0192067685748</v>
      </c>
      <c r="N339" s="4">
        <f t="shared" si="81"/>
        <v>61339.795765364106</v>
      </c>
      <c r="O339" s="4">
        <f t="shared" si="82"/>
        <v>33744.937512914214</v>
      </c>
      <c r="P339" s="4">
        <f t="shared" si="83"/>
        <v>9209.0192067685748</v>
      </c>
      <c r="Q339" s="4">
        <f t="shared" si="84"/>
        <v>7438.0539746976938</v>
      </c>
      <c r="R339" s="4">
        <f t="shared" si="85"/>
        <v>12396.756624496158</v>
      </c>
      <c r="S339" s="55">
        <f t="shared" si="86"/>
        <v>184051.58666394814</v>
      </c>
      <c r="T339" s="4">
        <f t="shared" si="87"/>
        <v>321993.67855834175</v>
      </c>
      <c r="U339" s="4">
        <f t="shared" si="78"/>
        <v>321993.67855834175</v>
      </c>
      <c r="V339" s="27"/>
      <c r="W339" s="23"/>
      <c r="X339" s="23"/>
      <c r="Y339" s="24"/>
      <c r="AB339" s="23"/>
      <c r="AC339" s="23"/>
    </row>
    <row r="340" spans="1:29" customFormat="1" ht="15.75" thickBot="1" x14ac:dyDescent="0.3">
      <c r="A340" s="18">
        <v>55</v>
      </c>
      <c r="B340" s="3">
        <v>5546</v>
      </c>
      <c r="C340" s="11" t="s">
        <v>343</v>
      </c>
      <c r="D340" s="11">
        <v>8.7167944625512099</v>
      </c>
      <c r="E340" s="10">
        <v>1.8847120570706002</v>
      </c>
      <c r="F340" s="11">
        <v>703.23893055080998</v>
      </c>
      <c r="G340" s="10">
        <f t="shared" si="90"/>
        <v>10.601506519621811</v>
      </c>
      <c r="H340" s="10">
        <f t="shared" si="88"/>
        <v>70.323893055081001</v>
      </c>
      <c r="I340" s="11">
        <f t="shared" si="89"/>
        <v>106.0150651962181</v>
      </c>
      <c r="J340" s="3" t="str">
        <f>IF(G340&gt;=H340,"JA","NEI")</f>
        <v>NEI</v>
      </c>
      <c r="K340" s="3">
        <f t="shared" si="77"/>
        <v>1490</v>
      </c>
      <c r="L340" s="19">
        <f t="shared" si="79"/>
        <v>2258.8629941358195</v>
      </c>
      <c r="M340" s="19">
        <f t="shared" si="80"/>
        <v>4517.7259882716389</v>
      </c>
      <c r="N340" s="19">
        <f t="shared" si="81"/>
        <v>30091.846180620531</v>
      </c>
      <c r="O340" s="19">
        <f t="shared" si="82"/>
        <v>16554.464460519852</v>
      </c>
      <c r="P340" s="19">
        <f t="shared" si="83"/>
        <v>4517.7259882716389</v>
      </c>
      <c r="Q340" s="19">
        <f t="shared" si="84"/>
        <v>3648.932528988631</v>
      </c>
      <c r="R340" s="19">
        <f t="shared" si="85"/>
        <v>6081.5542149810517</v>
      </c>
      <c r="S340" s="53">
        <f t="shared" si="86"/>
        <v>90291.334786575826</v>
      </c>
      <c r="T340" s="19">
        <f t="shared" si="87"/>
        <v>157962.44714236498</v>
      </c>
      <c r="U340" s="19">
        <f t="shared" si="78"/>
        <v>157962.44714236498</v>
      </c>
      <c r="V340" s="27"/>
      <c r="W340" s="23"/>
      <c r="X340" s="23"/>
      <c r="Y340" s="24"/>
      <c r="AB340" s="23"/>
      <c r="AC340" s="23"/>
    </row>
    <row r="341" spans="1:29" customFormat="1" x14ac:dyDescent="0.25">
      <c r="A341" s="17">
        <v>56</v>
      </c>
      <c r="B341" s="2">
        <v>5601</v>
      </c>
      <c r="C341" s="8" t="s">
        <v>323</v>
      </c>
      <c r="D341" s="8">
        <v>30.668358926114102</v>
      </c>
      <c r="E341" s="7">
        <v>13.355653296087398</v>
      </c>
      <c r="F341" s="8">
        <v>1169.88623338922</v>
      </c>
      <c r="G341" s="7">
        <f t="shared" si="90"/>
        <v>44.024012222201499</v>
      </c>
      <c r="H341" s="7">
        <f t="shared" si="88"/>
        <v>116.98862333892201</v>
      </c>
      <c r="I341" s="8">
        <f t="shared" si="89"/>
        <v>440.24012222201497</v>
      </c>
      <c r="J341" s="2" t="str">
        <f>IF(G341&gt;=H341,"JA","NEI")</f>
        <v>NEI</v>
      </c>
      <c r="K341" s="2">
        <f t="shared" si="77"/>
        <v>1200</v>
      </c>
      <c r="L341" s="9">
        <f t="shared" si="79"/>
        <v>7554.5204973297768</v>
      </c>
      <c r="M341" s="9">
        <f t="shared" si="80"/>
        <v>15109.040994659554</v>
      </c>
      <c r="N341" s="9">
        <f t="shared" si="81"/>
        <v>100638.89193995262</v>
      </c>
      <c r="O341" s="9">
        <f t="shared" si="82"/>
        <v>55364.597770640605</v>
      </c>
      <c r="P341" s="9">
        <f t="shared" si="83"/>
        <v>15109.040994659554</v>
      </c>
      <c r="Q341" s="9">
        <f t="shared" si="84"/>
        <v>12203.456187994254</v>
      </c>
      <c r="R341" s="9">
        <f t="shared" si="85"/>
        <v>20339.093646657089</v>
      </c>
      <c r="S341" s="54">
        <f t="shared" si="86"/>
        <v>301969.50463452452</v>
      </c>
      <c r="T341" s="9">
        <f t="shared" si="87"/>
        <v>528288.14666641795</v>
      </c>
      <c r="U341" s="9">
        <f t="shared" si="78"/>
        <v>528288.14666641795</v>
      </c>
      <c r="V341" s="27"/>
      <c r="W341" s="23"/>
      <c r="X341" s="23"/>
      <c r="Y341" s="24"/>
      <c r="AB341" s="23"/>
      <c r="AC341" s="23"/>
    </row>
    <row r="342" spans="1:29" customFormat="1" x14ac:dyDescent="0.25">
      <c r="A342" s="13">
        <v>56</v>
      </c>
      <c r="B342" s="1">
        <v>5603</v>
      </c>
      <c r="C342" s="6" t="s">
        <v>326</v>
      </c>
      <c r="D342" s="6">
        <v>5.0113013700745705</v>
      </c>
      <c r="E342" s="5">
        <v>5.9805275420612407</v>
      </c>
      <c r="F342" s="6">
        <v>836.53424965515489</v>
      </c>
      <c r="G342" s="5">
        <f t="shared" si="90"/>
        <v>10.991828912135812</v>
      </c>
      <c r="H342" s="5">
        <f t="shared" si="88"/>
        <v>83.653424965515498</v>
      </c>
      <c r="I342" s="6">
        <f t="shared" si="89"/>
        <v>109.91828912135813</v>
      </c>
      <c r="J342" s="1" t="str">
        <f>IF(G342&gt;=H342,"JA","NEI")</f>
        <v>NEI</v>
      </c>
      <c r="K342" s="1">
        <f t="shared" si="77"/>
        <v>1490</v>
      </c>
      <c r="L342" s="4">
        <f t="shared" si="79"/>
        <v>2342.0289863087773</v>
      </c>
      <c r="M342" s="4">
        <f t="shared" si="80"/>
        <v>4684.0579726175547</v>
      </c>
      <c r="N342" s="4">
        <f t="shared" si="81"/>
        <v>31199.756775651895</v>
      </c>
      <c r="O342" s="4">
        <f t="shared" si="82"/>
        <v>17163.960682878314</v>
      </c>
      <c r="P342" s="4">
        <f t="shared" si="83"/>
        <v>4684.0579726175547</v>
      </c>
      <c r="Q342" s="4">
        <f t="shared" si="84"/>
        <v>3783.2775932680252</v>
      </c>
      <c r="R342" s="4">
        <f t="shared" si="85"/>
        <v>6305.4626554467086</v>
      </c>
      <c r="S342" s="55">
        <f t="shared" si="86"/>
        <v>93615.648152034773</v>
      </c>
      <c r="T342" s="4">
        <f t="shared" si="87"/>
        <v>163778.2507908236</v>
      </c>
      <c r="U342" s="4">
        <f t="shared" si="78"/>
        <v>163778.2507908236</v>
      </c>
      <c r="V342" s="27"/>
      <c r="W342" s="23"/>
      <c r="X342" s="23"/>
      <c r="Y342" s="24"/>
      <c r="AB342" s="23"/>
      <c r="AC342" s="23"/>
    </row>
    <row r="343" spans="1:29" customFormat="1" x14ac:dyDescent="0.25">
      <c r="A343" s="13">
        <v>56</v>
      </c>
      <c r="B343" s="1">
        <v>5605</v>
      </c>
      <c r="C343" s="6" t="s">
        <v>2</v>
      </c>
      <c r="D343" s="6">
        <v>15.5923202167198</v>
      </c>
      <c r="E343" s="5">
        <v>7.5496012778498702</v>
      </c>
      <c r="F343" s="6">
        <v>1730.52218148771</v>
      </c>
      <c r="G343" s="5">
        <f t="shared" si="90"/>
        <v>23.141921494569672</v>
      </c>
      <c r="H343" s="5">
        <f t="shared" si="88"/>
        <v>173.052218148771</v>
      </c>
      <c r="I343" s="6">
        <f t="shared" si="89"/>
        <v>231.41921494569672</v>
      </c>
      <c r="J343" s="1" t="str">
        <f>IF(G343&gt;=H343,"JA","NEI")</f>
        <v>NEI</v>
      </c>
      <c r="K343" s="1">
        <f t="shared" si="77"/>
        <v>1200</v>
      </c>
      <c r="L343" s="4">
        <f t="shared" si="79"/>
        <v>3971.1537284681558</v>
      </c>
      <c r="M343" s="4">
        <f t="shared" si="80"/>
        <v>7942.3074569363116</v>
      </c>
      <c r="N343" s="4">
        <f t="shared" si="81"/>
        <v>52902.432536586275</v>
      </c>
      <c r="O343" s="4">
        <f t="shared" si="82"/>
        <v>29103.280471570823</v>
      </c>
      <c r="P343" s="4">
        <f t="shared" si="83"/>
        <v>7942.3074569363116</v>
      </c>
      <c r="Q343" s="4">
        <f t="shared" si="84"/>
        <v>6414.9406382947127</v>
      </c>
      <c r="R343" s="4">
        <f t="shared" si="85"/>
        <v>10691.56773049119</v>
      </c>
      <c r="S343" s="55">
        <f t="shared" si="86"/>
        <v>158735.0679155523</v>
      </c>
      <c r="T343" s="4">
        <f t="shared" si="87"/>
        <v>277703.05793483608</v>
      </c>
      <c r="U343" s="4">
        <f t="shared" si="78"/>
        <v>277703.05793483608</v>
      </c>
      <c r="V343" s="27"/>
      <c r="W343" s="23"/>
      <c r="X343" s="23"/>
      <c r="Y343" s="24"/>
      <c r="AB343" s="23"/>
      <c r="AC343" s="23"/>
    </row>
    <row r="344" spans="1:29" customFormat="1" x14ac:dyDescent="0.25">
      <c r="A344" s="13">
        <v>56</v>
      </c>
      <c r="B344" s="1">
        <v>5607</v>
      </c>
      <c r="C344" s="6" t="s">
        <v>325</v>
      </c>
      <c r="D344" s="6">
        <v>10.908433299251801</v>
      </c>
      <c r="E344" s="5">
        <v>3.8333307493990398</v>
      </c>
      <c r="F344" s="6">
        <v>257.943503237958</v>
      </c>
      <c r="G344" s="5">
        <f t="shared" si="90"/>
        <v>14.74176404865084</v>
      </c>
      <c r="H344" s="5">
        <f t="shared" si="88"/>
        <v>25.794350323795801</v>
      </c>
      <c r="I344" s="6">
        <f t="shared" si="89"/>
        <v>147.41764048650839</v>
      </c>
      <c r="J344" s="1" t="str">
        <f>IF(G344&gt;=H344,"JA","NEI")</f>
        <v>NEI</v>
      </c>
      <c r="K344" s="1">
        <f t="shared" si="77"/>
        <v>1490</v>
      </c>
      <c r="L344" s="4">
        <f t="shared" si="79"/>
        <v>3141.0276658460343</v>
      </c>
      <c r="M344" s="4">
        <f t="shared" si="80"/>
        <v>6282.0553316920686</v>
      </c>
      <c r="N344" s="4">
        <f t="shared" si="81"/>
        <v>41843.760163892977</v>
      </c>
      <c r="O344" s="4">
        <f t="shared" si="82"/>
        <v>23019.559397249261</v>
      </c>
      <c r="P344" s="4">
        <f t="shared" si="83"/>
        <v>6282.0553316920686</v>
      </c>
      <c r="Q344" s="4">
        <f t="shared" si="84"/>
        <v>5073.967767905132</v>
      </c>
      <c r="R344" s="4">
        <f t="shared" si="85"/>
        <v>8456.6129465085542</v>
      </c>
      <c r="S344" s="55">
        <f t="shared" si="86"/>
        <v>125553.24572011142</v>
      </c>
      <c r="T344" s="4">
        <f t="shared" si="87"/>
        <v>219652.28432489751</v>
      </c>
      <c r="U344" s="4">
        <f t="shared" si="78"/>
        <v>219652.28432489751</v>
      </c>
      <c r="V344" s="27"/>
      <c r="W344" s="23"/>
      <c r="X344" s="23"/>
      <c r="Y344" s="24"/>
      <c r="AB344" s="23"/>
      <c r="AC344" s="23"/>
    </row>
    <row r="345" spans="1:29" customFormat="1" x14ac:dyDescent="0.25">
      <c r="A345" s="13">
        <v>56</v>
      </c>
      <c r="B345" s="1">
        <v>5610</v>
      </c>
      <c r="C345" s="6" t="s">
        <v>364</v>
      </c>
      <c r="D345" s="6">
        <v>10.366963555559401</v>
      </c>
      <c r="E345" s="5">
        <v>2.2013118202526401</v>
      </c>
      <c r="F345" s="6">
        <v>1090.32807338558</v>
      </c>
      <c r="G345" s="5">
        <f t="shared" si="90"/>
        <v>12.568275375812041</v>
      </c>
      <c r="H345" s="5">
        <f t="shared" si="88"/>
        <v>109.032807338558</v>
      </c>
      <c r="I345" s="6">
        <f t="shared" si="89"/>
        <v>125.68275375812041</v>
      </c>
      <c r="J345" s="1" t="str">
        <f>IF(G345&gt;=H345,"JA","NEI")</f>
        <v>NEI</v>
      </c>
      <c r="K345" s="1">
        <f t="shared" si="77"/>
        <v>1490</v>
      </c>
      <c r="L345" s="4">
        <f t="shared" si="79"/>
        <v>2677.9224343242713</v>
      </c>
      <c r="M345" s="4">
        <f t="shared" si="80"/>
        <v>5355.8448686485426</v>
      </c>
      <c r="N345" s="4">
        <f t="shared" si="81"/>
        <v>35674.42124047369</v>
      </c>
      <c r="O345" s="4">
        <f t="shared" si="82"/>
        <v>19625.61336483802</v>
      </c>
      <c r="P345" s="4">
        <f t="shared" si="83"/>
        <v>5355.8448686485426</v>
      </c>
      <c r="Q345" s="4">
        <f t="shared" si="84"/>
        <v>4325.8747016007464</v>
      </c>
      <c r="R345" s="4">
        <f t="shared" si="85"/>
        <v>7209.7911693345768</v>
      </c>
      <c r="S345" s="55">
        <f t="shared" si="86"/>
        <v>107041.99045173102</v>
      </c>
      <c r="T345" s="4">
        <f t="shared" si="87"/>
        <v>187267.3030995994</v>
      </c>
      <c r="U345" s="4">
        <f t="shared" si="78"/>
        <v>187267.3030995994</v>
      </c>
      <c r="V345" s="27"/>
      <c r="W345" s="23"/>
      <c r="X345" s="23"/>
      <c r="Y345" s="24"/>
      <c r="AB345" s="23"/>
      <c r="AC345" s="23"/>
    </row>
    <row r="346" spans="1:29" customFormat="1" x14ac:dyDescent="0.25">
      <c r="A346" s="13">
        <v>56</v>
      </c>
      <c r="B346" s="1">
        <v>5612</v>
      </c>
      <c r="C346" s="6" t="s">
        <v>365</v>
      </c>
      <c r="D346" s="6">
        <v>4.5656672706719004</v>
      </c>
      <c r="E346" s="5">
        <v>2.6874760853267898</v>
      </c>
      <c r="F346" s="6">
        <v>1538.9123194551</v>
      </c>
      <c r="G346" s="5">
        <f t="shared" si="90"/>
        <v>7.2531433559986898</v>
      </c>
      <c r="H346" s="5">
        <f t="shared" si="88"/>
        <v>153.89123194551001</v>
      </c>
      <c r="I346" s="6">
        <f t="shared" si="89"/>
        <v>72.531433559986894</v>
      </c>
      <c r="J346" s="1" t="str">
        <f>IF(G346&gt;=H346,"JA","NEI")</f>
        <v>NEI</v>
      </c>
      <c r="K346" s="1">
        <f t="shared" si="77"/>
        <v>1490</v>
      </c>
      <c r="L346" s="4">
        <f t="shared" si="79"/>
        <v>1545.4272548626407</v>
      </c>
      <c r="M346" s="4">
        <f t="shared" si="80"/>
        <v>3090.8545097252813</v>
      </c>
      <c r="N346" s="4">
        <f t="shared" si="81"/>
        <v>20587.684758834479</v>
      </c>
      <c r="O346" s="4">
        <f t="shared" si="82"/>
        <v>11325.928413259075</v>
      </c>
      <c r="P346" s="4">
        <f t="shared" si="83"/>
        <v>3090.8545097252813</v>
      </c>
      <c r="Q346" s="4">
        <f t="shared" si="84"/>
        <v>2496.4594117011889</v>
      </c>
      <c r="R346" s="4">
        <f t="shared" si="85"/>
        <v>4160.7656861686482</v>
      </c>
      <c r="S346" s="55">
        <f t="shared" si="86"/>
        <v>61773.861460103879</v>
      </c>
      <c r="T346" s="4">
        <f t="shared" si="87"/>
        <v>108071.83600438047</v>
      </c>
      <c r="U346" s="4">
        <f t="shared" si="78"/>
        <v>108071.83600438047</v>
      </c>
      <c r="V346" s="27"/>
      <c r="W346" s="23"/>
      <c r="X346" s="23"/>
      <c r="Y346" s="24"/>
      <c r="AB346" s="23"/>
      <c r="AC346" s="23"/>
    </row>
    <row r="347" spans="1:29" customFormat="1" x14ac:dyDescent="0.25">
      <c r="A347" s="13">
        <v>56</v>
      </c>
      <c r="B347" s="1">
        <v>5614</v>
      </c>
      <c r="C347" s="6" t="s">
        <v>344</v>
      </c>
      <c r="D347" s="6">
        <v>2.0980385786865599</v>
      </c>
      <c r="E347" s="5">
        <v>0.90228170970562294</v>
      </c>
      <c r="F347" s="6">
        <v>160.209754274273</v>
      </c>
      <c r="G347" s="5">
        <f t="shared" si="90"/>
        <v>3.0003202883921829</v>
      </c>
      <c r="H347" s="5">
        <f t="shared" si="88"/>
        <v>16.020975427427299</v>
      </c>
      <c r="I347" s="6">
        <f t="shared" si="89"/>
        <v>30.00320288392183</v>
      </c>
      <c r="J347" s="1" t="str">
        <f>IF(G347&gt;=H347,"JA","NEI")</f>
        <v>NEI</v>
      </c>
      <c r="K347" s="1">
        <f t="shared" si="77"/>
        <v>1490</v>
      </c>
      <c r="L347" s="4">
        <f t="shared" si="79"/>
        <v>639.27824384772248</v>
      </c>
      <c r="M347" s="4">
        <f t="shared" si="80"/>
        <v>1278.556487695445</v>
      </c>
      <c r="N347" s="4">
        <f t="shared" si="81"/>
        <v>8516.2591225867927</v>
      </c>
      <c r="O347" s="4">
        <f t="shared" si="82"/>
        <v>4685.0601367301615</v>
      </c>
      <c r="P347" s="4">
        <f t="shared" si="83"/>
        <v>1278.556487695445</v>
      </c>
      <c r="Q347" s="4">
        <f t="shared" si="84"/>
        <v>1032.6802400617055</v>
      </c>
      <c r="R347" s="4">
        <f t="shared" si="85"/>
        <v>1721.1337334361758</v>
      </c>
      <c r="S347" s="55">
        <f t="shared" si="86"/>
        <v>25553.247844990081</v>
      </c>
      <c r="T347" s="4">
        <f t="shared" si="87"/>
        <v>44704.772297043528</v>
      </c>
      <c r="U347" s="4">
        <f t="shared" si="78"/>
        <v>44704.772297043528</v>
      </c>
      <c r="V347" s="27"/>
      <c r="W347" s="23"/>
      <c r="X347" s="23"/>
      <c r="Y347" s="24"/>
      <c r="AB347" s="23"/>
      <c r="AC347" s="23"/>
    </row>
    <row r="348" spans="1:29" customFormat="1" x14ac:dyDescent="0.25">
      <c r="A348" s="13">
        <v>56</v>
      </c>
      <c r="B348" s="1">
        <v>5616</v>
      </c>
      <c r="C348" s="6" t="s">
        <v>345</v>
      </c>
      <c r="D348" s="6">
        <v>1.3817826302118599</v>
      </c>
      <c r="E348" s="5">
        <v>0.74440886247149096</v>
      </c>
      <c r="F348" s="6">
        <v>184.270755866326</v>
      </c>
      <c r="G348" s="5">
        <f t="shared" si="90"/>
        <v>2.1261914926833509</v>
      </c>
      <c r="H348" s="5">
        <f t="shared" si="88"/>
        <v>18.427075586632601</v>
      </c>
      <c r="I348" s="6">
        <f t="shared" si="89"/>
        <v>21.261914926833509</v>
      </c>
      <c r="J348" s="1" t="str">
        <f>IF(G348&gt;=H348,"JA","NEI")</f>
        <v>NEI</v>
      </c>
      <c r="K348" s="1">
        <f t="shared" si="77"/>
        <v>1490</v>
      </c>
      <c r="L348" s="4">
        <f t="shared" si="79"/>
        <v>453.0276213460416</v>
      </c>
      <c r="M348" s="4">
        <f t="shared" si="80"/>
        <v>906.0552426920832</v>
      </c>
      <c r="N348" s="4">
        <f t="shared" si="81"/>
        <v>6035.0882424070578</v>
      </c>
      <c r="O348" s="4">
        <f t="shared" si="82"/>
        <v>3320.0905396549065</v>
      </c>
      <c r="P348" s="4">
        <f t="shared" si="83"/>
        <v>906.0552426920832</v>
      </c>
      <c r="Q348" s="4">
        <f t="shared" si="84"/>
        <v>731.81384986668252</v>
      </c>
      <c r="R348" s="4">
        <f t="shared" si="85"/>
        <v>1219.6897497778043</v>
      </c>
      <c r="S348" s="55">
        <f t="shared" si="86"/>
        <v>18108.432752545272</v>
      </c>
      <c r="T348" s="4">
        <f t="shared" si="87"/>
        <v>31680.253240981929</v>
      </c>
      <c r="U348" s="4">
        <f t="shared" si="78"/>
        <v>31680.253240981929</v>
      </c>
      <c r="V348" s="27"/>
      <c r="W348" s="23"/>
      <c r="X348" s="23"/>
      <c r="Y348" s="24"/>
      <c r="AB348" s="23"/>
      <c r="AC348" s="23"/>
    </row>
    <row r="349" spans="1:29" customFormat="1" x14ac:dyDescent="0.25">
      <c r="A349" s="13">
        <v>56</v>
      </c>
      <c r="B349" s="1">
        <v>5618</v>
      </c>
      <c r="C349" s="6" t="s">
        <v>346</v>
      </c>
      <c r="D349" s="6">
        <v>1.6691876720424699</v>
      </c>
      <c r="E349" s="5">
        <v>0.90631326591867201</v>
      </c>
      <c r="F349" s="6">
        <v>338.733623563452</v>
      </c>
      <c r="G349" s="5">
        <f t="shared" si="90"/>
        <v>2.575500937961142</v>
      </c>
      <c r="H349" s="5">
        <f t="shared" si="88"/>
        <v>33.873362356345204</v>
      </c>
      <c r="I349" s="6">
        <f t="shared" si="89"/>
        <v>25.755009379611419</v>
      </c>
      <c r="J349" s="1" t="str">
        <f>IF(G349&gt;=H349,"JA","NEI")</f>
        <v>NEI</v>
      </c>
      <c r="K349" s="1">
        <f t="shared" si="77"/>
        <v>1490</v>
      </c>
      <c r="L349" s="4">
        <f t="shared" si="79"/>
        <v>548.76198485138059</v>
      </c>
      <c r="M349" s="4">
        <f t="shared" si="80"/>
        <v>1097.5239697027612</v>
      </c>
      <c r="N349" s="4">
        <f t="shared" si="81"/>
        <v>7310.4306373558038</v>
      </c>
      <c r="O349" s="4">
        <f t="shared" si="82"/>
        <v>4021.6962246450826</v>
      </c>
      <c r="P349" s="4">
        <f t="shared" si="83"/>
        <v>1097.5239697027612</v>
      </c>
      <c r="Q349" s="4">
        <f t="shared" si="84"/>
        <v>886.46166783684544</v>
      </c>
      <c r="R349" s="4">
        <f t="shared" si="85"/>
        <v>1477.4361130614091</v>
      </c>
      <c r="S349" s="55">
        <f t="shared" si="86"/>
        <v>21935.129408464974</v>
      </c>
      <c r="T349" s="4">
        <f t="shared" si="87"/>
        <v>38374.963975621016</v>
      </c>
      <c r="U349" s="4">
        <f t="shared" si="78"/>
        <v>38374.963975621016</v>
      </c>
      <c r="V349" s="27"/>
      <c r="W349" s="23"/>
      <c r="X349" s="23"/>
      <c r="Y349" s="24"/>
      <c r="AB349" s="23"/>
      <c r="AC349" s="23"/>
    </row>
    <row r="350" spans="1:29" customFormat="1" x14ac:dyDescent="0.25">
      <c r="A350" s="13">
        <v>56</v>
      </c>
      <c r="B350" s="1">
        <v>5620</v>
      </c>
      <c r="C350" s="6" t="s">
        <v>347</v>
      </c>
      <c r="D350" s="6">
        <v>0.78362955281584401</v>
      </c>
      <c r="E350" s="5">
        <v>1.5859138670699502</v>
      </c>
      <c r="F350" s="6">
        <v>308.42238394385498</v>
      </c>
      <c r="G350" s="5">
        <f t="shared" si="90"/>
        <v>2.3695434198857943</v>
      </c>
      <c r="H350" s="5">
        <f t="shared" si="88"/>
        <v>30.8422383943855</v>
      </c>
      <c r="I350" s="6">
        <f t="shared" si="89"/>
        <v>23.695434198857942</v>
      </c>
      <c r="J350" s="1" t="str">
        <f>IF(G350&gt;=H350,"JA","NEI")</f>
        <v>NEI</v>
      </c>
      <c r="K350" s="1">
        <f t="shared" si="77"/>
        <v>1490</v>
      </c>
      <c r="L350" s="4">
        <f t="shared" si="79"/>
        <v>504.87861647506622</v>
      </c>
      <c r="M350" s="4">
        <f t="shared" si="80"/>
        <v>1009.7572329501324</v>
      </c>
      <c r="N350" s="4">
        <f t="shared" si="81"/>
        <v>6725.8305201748335</v>
      </c>
      <c r="O350" s="4">
        <f t="shared" si="82"/>
        <v>3700.0894410200658</v>
      </c>
      <c r="P350" s="4">
        <f t="shared" si="83"/>
        <v>1009.7572329501324</v>
      </c>
      <c r="Q350" s="4">
        <f t="shared" si="84"/>
        <v>815.5731496904915</v>
      </c>
      <c r="R350" s="4">
        <f t="shared" si="85"/>
        <v>1359.2885828174858</v>
      </c>
      <c r="S350" s="55">
        <f t="shared" si="86"/>
        <v>20181.02218022013</v>
      </c>
      <c r="T350" s="4">
        <f t="shared" si="87"/>
        <v>35306.196956298336</v>
      </c>
      <c r="U350" s="4">
        <f t="shared" si="78"/>
        <v>35306.196956298336</v>
      </c>
      <c r="V350" s="27"/>
      <c r="W350" s="23"/>
      <c r="X350" s="23"/>
      <c r="Y350" s="24"/>
      <c r="AB350" s="23"/>
      <c r="AC350" s="23"/>
    </row>
    <row r="351" spans="1:29" customFormat="1" x14ac:dyDescent="0.25">
      <c r="A351" s="13">
        <v>56</v>
      </c>
      <c r="B351" s="1">
        <v>5622</v>
      </c>
      <c r="C351" s="6" t="s">
        <v>366</v>
      </c>
      <c r="D351" s="6">
        <v>15.322725758977599</v>
      </c>
      <c r="E351" s="5">
        <v>2.6709831735127603</v>
      </c>
      <c r="F351" s="6">
        <v>767.73050455688201</v>
      </c>
      <c r="G351" s="5">
        <f t="shared" si="90"/>
        <v>17.99370893249036</v>
      </c>
      <c r="H351" s="5">
        <f t="shared" si="88"/>
        <v>76.773050455688207</v>
      </c>
      <c r="I351" s="6">
        <f t="shared" si="89"/>
        <v>179.93708932490361</v>
      </c>
      <c r="J351" s="1" t="str">
        <f>IF(G351&gt;=H351,"JA","NEI")</f>
        <v>NEI</v>
      </c>
      <c r="K351" s="1">
        <f t="shared" si="77"/>
        <v>1490</v>
      </c>
      <c r="L351" s="4">
        <f t="shared" si="79"/>
        <v>3432</v>
      </c>
      <c r="M351" s="4">
        <f t="shared" si="80"/>
        <v>6864</v>
      </c>
      <c r="N351" s="4">
        <f t="shared" si="81"/>
        <v>45720</v>
      </c>
      <c r="O351" s="4">
        <f t="shared" si="82"/>
        <v>25152</v>
      </c>
      <c r="P351" s="4">
        <f t="shared" si="83"/>
        <v>6864</v>
      </c>
      <c r="Q351" s="4">
        <f t="shared" si="84"/>
        <v>5544</v>
      </c>
      <c r="R351" s="4">
        <f t="shared" si="85"/>
        <v>9240</v>
      </c>
      <c r="S351" s="55">
        <f t="shared" si="86"/>
        <v>137184</v>
      </c>
      <c r="T351" s="4">
        <f t="shared" si="87"/>
        <v>268106.2630941064</v>
      </c>
      <c r="U351" s="4">
        <f t="shared" si="78"/>
        <v>240000</v>
      </c>
      <c r="V351" s="27"/>
      <c r="W351" s="23"/>
      <c r="X351" s="23"/>
      <c r="Y351" s="24"/>
      <c r="AB351" s="23"/>
      <c r="AC351" s="23"/>
    </row>
    <row r="352" spans="1:29" customFormat="1" x14ac:dyDescent="0.25">
      <c r="A352" s="13">
        <v>56</v>
      </c>
      <c r="B352" s="1">
        <v>5624</v>
      </c>
      <c r="C352" s="6" t="s">
        <v>348</v>
      </c>
      <c r="D352" s="6">
        <v>3.03600064862438</v>
      </c>
      <c r="E352" s="5">
        <v>1.2284780737371601</v>
      </c>
      <c r="F352" s="6">
        <v>685.42025267020097</v>
      </c>
      <c r="G352" s="5">
        <f t="shared" si="90"/>
        <v>4.2644787223615399</v>
      </c>
      <c r="H352" s="5">
        <f t="shared" si="88"/>
        <v>68.542025267020094</v>
      </c>
      <c r="I352" s="6">
        <f t="shared" si="89"/>
        <v>42.644787223615396</v>
      </c>
      <c r="J352" s="1" t="str">
        <f>IF(G352&gt;=H352,"JA","NEI")</f>
        <v>NEI</v>
      </c>
      <c r="K352" s="1">
        <f t="shared" si="77"/>
        <v>1490</v>
      </c>
      <c r="L352" s="4">
        <f t="shared" si="79"/>
        <v>908.63248137357323</v>
      </c>
      <c r="M352" s="4">
        <f t="shared" si="80"/>
        <v>1817.2649627471465</v>
      </c>
      <c r="N352" s="4">
        <f t="shared" si="81"/>
        <v>12104.509629487111</v>
      </c>
      <c r="O352" s="4">
        <f t="shared" si="82"/>
        <v>6659.0688145419908</v>
      </c>
      <c r="P352" s="4">
        <f t="shared" si="83"/>
        <v>1817.2649627471465</v>
      </c>
      <c r="Q352" s="4">
        <f t="shared" si="84"/>
        <v>1467.7909314496183</v>
      </c>
      <c r="R352" s="4">
        <f t="shared" si="85"/>
        <v>2446.3182190826969</v>
      </c>
      <c r="S352" s="55">
        <f t="shared" si="86"/>
        <v>36319.882961757656</v>
      </c>
      <c r="T352" s="4">
        <f t="shared" si="87"/>
        <v>63540.732963186936</v>
      </c>
      <c r="U352" s="4">
        <f t="shared" si="78"/>
        <v>63540.732963186936</v>
      </c>
      <c r="V352" s="27"/>
      <c r="W352" s="23"/>
      <c r="X352" s="23"/>
      <c r="Y352" s="24"/>
      <c r="AB352" s="23"/>
      <c r="AC352" s="23"/>
    </row>
    <row r="353" spans="1:29" customFormat="1" x14ac:dyDescent="0.25">
      <c r="A353" s="13">
        <v>56</v>
      </c>
      <c r="B353" s="1">
        <v>5626</v>
      </c>
      <c r="C353" s="6" t="s">
        <v>349</v>
      </c>
      <c r="D353" s="6">
        <v>1.0620513858907701</v>
      </c>
      <c r="E353" s="5">
        <v>1.03240321478241</v>
      </c>
      <c r="F353" s="6">
        <v>207.16215918229599</v>
      </c>
      <c r="G353" s="5">
        <f t="shared" si="90"/>
        <v>2.0944546006731803</v>
      </c>
      <c r="H353" s="5">
        <f t="shared" si="88"/>
        <v>20.716215918229601</v>
      </c>
      <c r="I353" s="6">
        <f t="shared" si="89"/>
        <v>20.944546006731805</v>
      </c>
      <c r="J353" s="1" t="str">
        <f>IF(G353&gt;=H353,"JA","NEI")</f>
        <v>NEI</v>
      </c>
      <c r="K353" s="1">
        <f t="shared" si="77"/>
        <v>1490</v>
      </c>
      <c r="L353" s="4">
        <f t="shared" si="79"/>
        <v>446.26544176543456</v>
      </c>
      <c r="M353" s="4">
        <f t="shared" si="80"/>
        <v>892.53088353086912</v>
      </c>
      <c r="N353" s="4">
        <f t="shared" si="81"/>
        <v>5945.0046612807892</v>
      </c>
      <c r="O353" s="4">
        <f t="shared" si="82"/>
        <v>3270.5327480431847</v>
      </c>
      <c r="P353" s="4">
        <f t="shared" si="83"/>
        <v>892.53088353086912</v>
      </c>
      <c r="Q353" s="4">
        <f t="shared" si="84"/>
        <v>720.89032900570191</v>
      </c>
      <c r="R353" s="4">
        <f t="shared" si="85"/>
        <v>1201.4838816761699</v>
      </c>
      <c r="S353" s="55">
        <f t="shared" si="86"/>
        <v>17838.13472119737</v>
      </c>
      <c r="T353" s="4">
        <f t="shared" si="87"/>
        <v>31207.373550030388</v>
      </c>
      <c r="U353" s="4">
        <f t="shared" si="78"/>
        <v>31207.373550030388</v>
      </c>
      <c r="V353" s="27"/>
      <c r="W353" s="23"/>
      <c r="X353" s="23"/>
      <c r="Y353" s="24"/>
      <c r="AB353" s="23"/>
      <c r="AC353" s="23"/>
    </row>
    <row r="354" spans="1:29" customFormat="1" x14ac:dyDescent="0.25">
      <c r="A354" s="13">
        <v>56</v>
      </c>
      <c r="B354" s="1">
        <v>5628</v>
      </c>
      <c r="C354" s="6" t="s">
        <v>351</v>
      </c>
      <c r="D354" s="6">
        <v>32.566251929423402</v>
      </c>
      <c r="E354" s="5">
        <v>3.6848477809952103</v>
      </c>
      <c r="F354" s="6">
        <v>892.21986919758604</v>
      </c>
      <c r="G354" s="5">
        <f t="shared" si="90"/>
        <v>36.251099710418615</v>
      </c>
      <c r="H354" s="5">
        <f t="shared" si="88"/>
        <v>89.221986919758606</v>
      </c>
      <c r="I354" s="6">
        <f t="shared" si="89"/>
        <v>362.51099710418612</v>
      </c>
      <c r="J354" s="1" t="str">
        <f>IF(G354&gt;=H354,"JA","NEI")</f>
        <v>NEI</v>
      </c>
      <c r="K354" s="1">
        <f t="shared" si="77"/>
        <v>1200</v>
      </c>
      <c r="L354" s="4">
        <f t="shared" si="79"/>
        <v>6220.6887103078334</v>
      </c>
      <c r="M354" s="4">
        <f t="shared" si="80"/>
        <v>12441.377420615667</v>
      </c>
      <c r="N354" s="4">
        <f t="shared" si="81"/>
        <v>82870.013938016942</v>
      </c>
      <c r="O354" s="4">
        <f t="shared" si="82"/>
        <v>45589.382995822445</v>
      </c>
      <c r="P354" s="4">
        <f t="shared" si="83"/>
        <v>12441.377420615667</v>
      </c>
      <c r="Q354" s="4">
        <f t="shared" si="84"/>
        <v>10048.804839728038</v>
      </c>
      <c r="R354" s="4">
        <f t="shared" si="85"/>
        <v>16748.008066213399</v>
      </c>
      <c r="S354" s="55">
        <f t="shared" si="86"/>
        <v>248653.54313370332</v>
      </c>
      <c r="T354" s="4">
        <f t="shared" si="87"/>
        <v>435013.19652502332</v>
      </c>
      <c r="U354" s="4">
        <f t="shared" si="78"/>
        <v>435013.19652502332</v>
      </c>
      <c r="V354" s="27"/>
      <c r="W354" s="23"/>
      <c r="X354" s="23"/>
      <c r="Y354" s="24"/>
      <c r="AB354" s="23"/>
      <c r="AC354" s="23"/>
    </row>
    <row r="355" spans="1:29" customFormat="1" x14ac:dyDescent="0.25">
      <c r="A355" s="13">
        <v>56</v>
      </c>
      <c r="B355" s="1">
        <v>5630</v>
      </c>
      <c r="C355" s="6" t="s">
        <v>350</v>
      </c>
      <c r="D355" s="6">
        <v>1.0596655097598</v>
      </c>
      <c r="E355" s="5">
        <v>0.69807799612469901</v>
      </c>
      <c r="F355" s="6">
        <v>147.74840580395301</v>
      </c>
      <c r="G355" s="5">
        <f t="shared" si="90"/>
        <v>1.757743505884499</v>
      </c>
      <c r="H355" s="5">
        <f t="shared" si="88"/>
        <v>14.774840580395301</v>
      </c>
      <c r="I355" s="6">
        <f t="shared" si="89"/>
        <v>17.577435058844991</v>
      </c>
      <c r="J355" s="1" t="str">
        <f>IF(G355&gt;=H355,"JA","NEI")</f>
        <v>NEI</v>
      </c>
      <c r="K355" s="1">
        <f t="shared" si="77"/>
        <v>1490</v>
      </c>
      <c r="L355" s="4">
        <f t="shared" si="79"/>
        <v>374.5224087988102</v>
      </c>
      <c r="M355" s="4">
        <f t="shared" si="80"/>
        <v>749.04481759762041</v>
      </c>
      <c r="N355" s="4">
        <f t="shared" si="81"/>
        <v>4989.2670542778569</v>
      </c>
      <c r="O355" s="4">
        <f t="shared" si="82"/>
        <v>2744.7516393087631</v>
      </c>
      <c r="P355" s="4">
        <f t="shared" si="83"/>
        <v>749.04481759762041</v>
      </c>
      <c r="Q355" s="4">
        <f t="shared" si="84"/>
        <v>604.99773729038577</v>
      </c>
      <c r="R355" s="4">
        <f t="shared" si="85"/>
        <v>1008.3295621506429</v>
      </c>
      <c r="S355" s="55">
        <f t="shared" si="86"/>
        <v>14970.420200657338</v>
      </c>
      <c r="T355" s="4">
        <f t="shared" si="87"/>
        <v>26190.378237679037</v>
      </c>
      <c r="U355" s="4">
        <f t="shared" si="78"/>
        <v>26190.378237679037</v>
      </c>
      <c r="V355" s="27"/>
      <c r="W355" s="23"/>
      <c r="X355" s="23"/>
      <c r="Y355" s="24"/>
      <c r="AB355" s="23"/>
      <c r="AC355" s="23"/>
    </row>
    <row r="356" spans="1:29" customFormat="1" x14ac:dyDescent="0.25">
      <c r="A356" s="13">
        <v>56</v>
      </c>
      <c r="B356" s="1">
        <v>5632</v>
      </c>
      <c r="C356" s="6" t="s">
        <v>353</v>
      </c>
      <c r="D356" s="6">
        <v>0.28038579215667503</v>
      </c>
      <c r="E356" s="5">
        <v>1.2872770123423798</v>
      </c>
      <c r="F356" s="6">
        <v>95.579677828750292</v>
      </c>
      <c r="G356" s="5">
        <f t="shared" si="90"/>
        <v>1.5676628044990548</v>
      </c>
      <c r="H356" s="5">
        <f t="shared" si="88"/>
        <v>9.5579677828750302</v>
      </c>
      <c r="I356" s="6">
        <f t="shared" si="89"/>
        <v>15.676628044990547</v>
      </c>
      <c r="J356" s="1" t="str">
        <f>IF(G356&gt;=H356,"JA","NEI")</f>
        <v>NEI</v>
      </c>
      <c r="K356" s="1">
        <f t="shared" si="77"/>
        <v>1490</v>
      </c>
      <c r="L356" s="4">
        <f t="shared" si="79"/>
        <v>334.02191375461359</v>
      </c>
      <c r="M356" s="4">
        <f t="shared" si="80"/>
        <v>668.04382750922719</v>
      </c>
      <c r="N356" s="4">
        <f t="shared" si="81"/>
        <v>4449.7324874303413</v>
      </c>
      <c r="O356" s="4">
        <f t="shared" si="82"/>
        <v>2447.9368224813638</v>
      </c>
      <c r="P356" s="4">
        <f t="shared" si="83"/>
        <v>668.04382750922719</v>
      </c>
      <c r="Q356" s="4">
        <f t="shared" si="84"/>
        <v>539.57386068052961</v>
      </c>
      <c r="R356" s="4">
        <f t="shared" si="85"/>
        <v>899.28976780088271</v>
      </c>
      <c r="S356" s="55">
        <f t="shared" si="86"/>
        <v>13351.533279869729</v>
      </c>
      <c r="T356" s="4">
        <f t="shared" si="87"/>
        <v>23358.175787035914</v>
      </c>
      <c r="U356" s="4">
        <f t="shared" si="78"/>
        <v>23358.175787035914</v>
      </c>
      <c r="V356" s="27"/>
      <c r="W356" s="23"/>
      <c r="X356" s="23"/>
      <c r="Y356" s="24"/>
      <c r="AB356" s="23"/>
      <c r="AC356" s="23"/>
    </row>
    <row r="357" spans="1:29" customFormat="1" x14ac:dyDescent="0.25">
      <c r="A357" s="13">
        <v>56</v>
      </c>
      <c r="B357" s="1">
        <v>5634</v>
      </c>
      <c r="C357" s="6" t="s">
        <v>324</v>
      </c>
      <c r="D357" s="6">
        <v>2.2084924472262397</v>
      </c>
      <c r="E357" s="5">
        <v>1.3364041427810098</v>
      </c>
      <c r="F357" s="6">
        <v>135.53974117068699</v>
      </c>
      <c r="G357" s="5">
        <f t="shared" si="90"/>
        <v>3.5448965900072498</v>
      </c>
      <c r="H357" s="5">
        <f t="shared" si="88"/>
        <v>13.5539741170687</v>
      </c>
      <c r="I357" s="6">
        <f t="shared" si="89"/>
        <v>35.448965900072494</v>
      </c>
      <c r="J357" s="1" t="str">
        <f>IF(G357&gt;=H357,"JA","NEI")</f>
        <v>NEI</v>
      </c>
      <c r="K357" s="1">
        <f t="shared" si="77"/>
        <v>1490</v>
      </c>
      <c r="L357" s="4">
        <f t="shared" si="79"/>
        <v>755.31111643284464</v>
      </c>
      <c r="M357" s="4">
        <f t="shared" si="80"/>
        <v>1510.6222328656893</v>
      </c>
      <c r="N357" s="4">
        <f t="shared" si="81"/>
        <v>10062.011725906077</v>
      </c>
      <c r="O357" s="4">
        <f t="shared" si="82"/>
        <v>5535.4269232281204</v>
      </c>
      <c r="P357" s="4">
        <f t="shared" si="83"/>
        <v>1510.6222328656893</v>
      </c>
      <c r="Q357" s="4">
        <f t="shared" si="84"/>
        <v>1220.1179573145951</v>
      </c>
      <c r="R357" s="4">
        <f t="shared" si="85"/>
        <v>2033.5299288576584</v>
      </c>
      <c r="S357" s="55">
        <f t="shared" si="86"/>
        <v>30191.317073637339</v>
      </c>
      <c r="T357" s="4">
        <f t="shared" si="87"/>
        <v>52818.959191108013</v>
      </c>
      <c r="U357" s="4">
        <f t="shared" si="78"/>
        <v>52818.959191108013</v>
      </c>
      <c r="V357" s="27"/>
      <c r="W357" s="23"/>
      <c r="X357" s="23"/>
      <c r="Y357" s="24"/>
      <c r="AB357" s="23"/>
      <c r="AC357" s="23"/>
    </row>
    <row r="358" spans="1:29" customFormat="1" x14ac:dyDescent="0.25">
      <c r="A358" s="13">
        <v>56</v>
      </c>
      <c r="B358" s="1">
        <v>5636</v>
      </c>
      <c r="C358" s="6" t="s">
        <v>352</v>
      </c>
      <c r="D358" s="6">
        <v>7.8362811656621396</v>
      </c>
      <c r="E358" s="5">
        <v>1.1182603206803998</v>
      </c>
      <c r="F358" s="6">
        <v>356.246111649792</v>
      </c>
      <c r="G358" s="5">
        <f t="shared" si="90"/>
        <v>8.9545414863425385</v>
      </c>
      <c r="H358" s="5">
        <f t="shared" si="88"/>
        <v>35.6246111649792</v>
      </c>
      <c r="I358" s="6">
        <f t="shared" si="89"/>
        <v>89.545414863425378</v>
      </c>
      <c r="J358" s="1" t="str">
        <f>IF(G358&gt;=H358,"JA","NEI")</f>
        <v>NEI</v>
      </c>
      <c r="K358" s="1">
        <f t="shared" si="77"/>
        <v>1490</v>
      </c>
      <c r="L358" s="4">
        <f t="shared" si="79"/>
        <v>1907.9441544950048</v>
      </c>
      <c r="M358" s="4">
        <f t="shared" si="80"/>
        <v>3815.8883089900096</v>
      </c>
      <c r="N358" s="4">
        <f t="shared" si="81"/>
        <v>25417.018281908979</v>
      </c>
      <c r="O358" s="4">
        <f t="shared" si="82"/>
        <v>13982.695621753601</v>
      </c>
      <c r="P358" s="4">
        <f t="shared" si="83"/>
        <v>3815.8883089900096</v>
      </c>
      <c r="Q358" s="4">
        <f t="shared" si="84"/>
        <v>3082.0636341842383</v>
      </c>
      <c r="R358" s="4">
        <f t="shared" si="85"/>
        <v>5136.7727236403971</v>
      </c>
      <c r="S358" s="55">
        <f t="shared" si="86"/>
        <v>76264.397112541585</v>
      </c>
      <c r="T358" s="4">
        <f t="shared" si="87"/>
        <v>133422.66814650383</v>
      </c>
      <c r="U358" s="4">
        <f t="shared" si="78"/>
        <v>133422.66814650383</v>
      </c>
      <c r="V358" s="27"/>
      <c r="W358" s="23"/>
      <c r="X358" s="23"/>
      <c r="Y358" s="24"/>
      <c r="AB358" s="23"/>
      <c r="AC358" s="23"/>
    </row>
    <row r="359" spans="1:29" customFormat="1" x14ac:dyDescent="0.25">
      <c r="A359" s="25"/>
      <c r="B359" s="28"/>
      <c r="C359" s="28"/>
      <c r="D359" s="23"/>
      <c r="E359" s="23"/>
      <c r="F359" s="23"/>
      <c r="G359" s="23"/>
      <c r="H359" s="23"/>
      <c r="I359" s="23"/>
      <c r="L359" s="27"/>
      <c r="M359" s="27"/>
      <c r="N359" s="27"/>
      <c r="O359" s="27"/>
      <c r="P359" s="27"/>
      <c r="Q359" s="27"/>
      <c r="R359" s="27"/>
      <c r="S359" s="56"/>
      <c r="T359" s="27"/>
      <c r="U359" s="27"/>
      <c r="W359" s="23"/>
      <c r="X359" s="23"/>
      <c r="Y359" s="24"/>
      <c r="AB359" s="23"/>
      <c r="AC359" s="23"/>
    </row>
    <row r="360" spans="1:29" customFormat="1" x14ac:dyDescent="0.25">
      <c r="A360" s="25"/>
      <c r="B360" s="51" t="s">
        <v>379</v>
      </c>
      <c r="C360" s="28"/>
      <c r="D360" s="23"/>
      <c r="E360" s="23"/>
      <c r="F360" s="29"/>
      <c r="G360" s="26"/>
      <c r="I360" s="23"/>
      <c r="L360" s="27"/>
      <c r="M360" s="27"/>
      <c r="N360" s="27"/>
      <c r="O360" s="27"/>
      <c r="P360" s="27"/>
      <c r="Q360" s="27"/>
      <c r="R360" s="27"/>
      <c r="S360" s="56"/>
      <c r="T360" s="27"/>
      <c r="U360" s="27"/>
      <c r="W360" s="27"/>
      <c r="X360" s="23"/>
      <c r="Y360" s="24"/>
      <c r="AB360" s="23"/>
      <c r="AC360" s="23"/>
    </row>
    <row r="361" spans="1:29" customFormat="1" x14ac:dyDescent="0.25">
      <c r="A361" s="25"/>
      <c r="B361" s="51" t="s">
        <v>378</v>
      </c>
      <c r="C361" s="28"/>
      <c r="D361" s="23"/>
      <c r="E361" s="23"/>
      <c r="F361" s="29"/>
      <c r="G361" s="26"/>
      <c r="I361" s="23"/>
      <c r="L361" s="27"/>
      <c r="M361" s="27"/>
      <c r="N361" s="27"/>
      <c r="O361" s="27"/>
      <c r="P361" s="27"/>
      <c r="Q361" s="27"/>
      <c r="R361" s="27"/>
      <c r="S361" s="56"/>
      <c r="T361" s="27"/>
      <c r="U361" s="27"/>
      <c r="W361" s="23"/>
      <c r="X361" s="23"/>
      <c r="Y361" s="24"/>
      <c r="AB361" s="23"/>
      <c r="AC361" s="23"/>
    </row>
    <row r="362" spans="1:29" customFormat="1" x14ac:dyDescent="0.25">
      <c r="A362" s="25"/>
      <c r="B362" s="28"/>
      <c r="C362" s="28"/>
      <c r="D362" s="23"/>
      <c r="E362" s="23"/>
      <c r="F362" s="29"/>
      <c r="G362" s="26"/>
      <c r="I362" s="23"/>
      <c r="L362" s="27"/>
      <c r="M362" s="27"/>
      <c r="N362" s="27"/>
      <c r="O362" s="27"/>
      <c r="P362" s="27"/>
      <c r="Q362" s="27"/>
      <c r="R362" s="27"/>
      <c r="S362" s="56"/>
      <c r="T362" s="27"/>
      <c r="U362" s="27"/>
      <c r="W362" s="23"/>
      <c r="X362" s="23"/>
      <c r="Y362" s="24"/>
      <c r="AB362" s="23"/>
      <c r="AC362" s="23"/>
    </row>
    <row r="363" spans="1:29" customFormat="1" x14ac:dyDescent="0.25">
      <c r="A363" s="25"/>
      <c r="B363" s="28"/>
      <c r="C363" s="28"/>
      <c r="D363" s="23"/>
      <c r="E363" s="23"/>
      <c r="F363" s="29"/>
      <c r="G363" s="26"/>
      <c r="I363" s="23"/>
      <c r="L363" s="27"/>
      <c r="M363" s="27"/>
      <c r="N363" s="27"/>
      <c r="O363" s="27"/>
      <c r="P363" s="27"/>
      <c r="Q363" s="27"/>
      <c r="R363" s="27"/>
      <c r="S363" s="56"/>
      <c r="T363" s="27"/>
      <c r="U363" s="27"/>
      <c r="W363" s="23"/>
      <c r="X363" s="23"/>
      <c r="Y363" s="24"/>
      <c r="AB363" s="23"/>
      <c r="AC363" s="23"/>
    </row>
    <row r="364" spans="1:29" customFormat="1" x14ac:dyDescent="0.25">
      <c r="A364" s="25"/>
      <c r="B364" s="28"/>
      <c r="C364" s="28"/>
      <c r="D364" s="23"/>
      <c r="E364" s="23"/>
      <c r="F364" s="29"/>
      <c r="G364" s="26"/>
      <c r="I364" s="23"/>
      <c r="L364" s="27"/>
      <c r="M364" s="27"/>
      <c r="N364" s="27"/>
      <c r="O364" s="27"/>
      <c r="P364" s="27"/>
      <c r="Q364" s="27"/>
      <c r="R364" s="27"/>
      <c r="S364" s="56"/>
      <c r="T364" s="27"/>
      <c r="U364" s="27"/>
      <c r="W364" s="23"/>
      <c r="X364" s="23"/>
      <c r="Y364" s="24"/>
      <c r="AB364" s="23"/>
      <c r="AC364" s="23"/>
    </row>
    <row r="365" spans="1:29" customFormat="1" x14ac:dyDescent="0.25">
      <c r="A365" s="25"/>
      <c r="B365" s="28"/>
      <c r="C365" s="28"/>
      <c r="D365" s="23"/>
      <c r="E365" s="23"/>
      <c r="F365" s="29"/>
      <c r="G365" s="26"/>
      <c r="I365" s="23"/>
      <c r="L365" s="27"/>
      <c r="M365" s="27"/>
      <c r="N365" s="27"/>
      <c r="O365" s="27"/>
      <c r="P365" s="27"/>
      <c r="Q365" s="27"/>
      <c r="R365" s="27"/>
      <c r="S365" s="56"/>
      <c r="T365" s="27"/>
      <c r="U365" s="27"/>
      <c r="W365" s="23"/>
      <c r="X365" s="23"/>
      <c r="Y365" s="24"/>
      <c r="AB365" s="23"/>
      <c r="AC365" s="23"/>
    </row>
    <row r="366" spans="1:29" customFormat="1" x14ac:dyDescent="0.25">
      <c r="A366" s="25"/>
      <c r="B366" s="28"/>
      <c r="C366" s="28"/>
      <c r="D366" s="23"/>
      <c r="E366" s="23"/>
      <c r="F366" s="29"/>
      <c r="G366" s="26"/>
      <c r="I366" s="23"/>
      <c r="L366" s="27"/>
      <c r="M366" s="27"/>
      <c r="N366" s="27"/>
      <c r="O366" s="27"/>
      <c r="P366" s="27"/>
      <c r="Q366" s="27"/>
      <c r="R366" s="27"/>
      <c r="S366" s="56"/>
      <c r="T366" s="27"/>
      <c r="U366" s="27"/>
      <c r="W366" s="23"/>
      <c r="X366" s="23"/>
      <c r="Y366" s="24"/>
      <c r="AB366" s="23"/>
      <c r="AC366" s="23"/>
    </row>
    <row r="367" spans="1:29" customFormat="1" x14ac:dyDescent="0.25">
      <c r="A367" s="25"/>
      <c r="B367" s="28"/>
      <c r="C367" s="28"/>
      <c r="D367" s="23"/>
      <c r="E367" s="23"/>
      <c r="F367" s="29"/>
      <c r="G367" s="26"/>
      <c r="I367" s="23"/>
      <c r="L367" s="27"/>
      <c r="M367" s="27"/>
      <c r="N367" s="27"/>
      <c r="O367" s="27"/>
      <c r="P367" s="27"/>
      <c r="Q367" s="27"/>
      <c r="R367" s="27"/>
      <c r="S367" s="56"/>
      <c r="T367" s="27"/>
      <c r="U367" s="27"/>
      <c r="W367" s="23"/>
      <c r="X367" s="23"/>
      <c r="Y367" s="24"/>
      <c r="AB367" s="23"/>
      <c r="AC367" s="23"/>
    </row>
    <row r="368" spans="1:29" customFormat="1" x14ac:dyDescent="0.25">
      <c r="A368" s="25"/>
      <c r="B368" s="28"/>
      <c r="C368" s="28"/>
      <c r="D368" s="23"/>
      <c r="E368" s="23"/>
      <c r="F368" s="29"/>
      <c r="G368" s="26"/>
      <c r="I368" s="23"/>
      <c r="L368" s="27"/>
      <c r="M368" s="27"/>
      <c r="N368" s="27"/>
      <c r="O368" s="27"/>
      <c r="P368" s="27"/>
      <c r="Q368" s="27"/>
      <c r="R368" s="27"/>
      <c r="S368" s="56"/>
      <c r="T368" s="27"/>
      <c r="U368" s="27"/>
      <c r="W368" s="23"/>
      <c r="X368" s="23"/>
      <c r="Y368" s="24"/>
      <c r="AB368" s="23"/>
      <c r="AC368" s="23"/>
    </row>
    <row r="369" spans="1:29" customFormat="1" x14ac:dyDescent="0.25">
      <c r="A369" s="25"/>
      <c r="B369" s="28"/>
      <c r="C369" s="28"/>
      <c r="D369" s="23"/>
      <c r="E369" s="23"/>
      <c r="F369" s="29"/>
      <c r="G369" s="26"/>
      <c r="I369" s="23"/>
      <c r="L369" s="27"/>
      <c r="M369" s="27"/>
      <c r="N369" s="27"/>
      <c r="O369" s="27"/>
      <c r="P369" s="27"/>
      <c r="Q369" s="27"/>
      <c r="R369" s="27"/>
      <c r="S369" s="56"/>
      <c r="T369" s="27"/>
      <c r="U369" s="27"/>
      <c r="W369" s="23"/>
      <c r="X369" s="23"/>
      <c r="Y369" s="24"/>
      <c r="AB369" s="23"/>
      <c r="AC369" s="23"/>
    </row>
    <row r="370" spans="1:29" customFormat="1" x14ac:dyDescent="0.25">
      <c r="A370" s="25"/>
      <c r="B370" s="28"/>
      <c r="C370" s="28"/>
      <c r="D370" s="23"/>
      <c r="E370" s="23"/>
      <c r="F370" s="29"/>
      <c r="G370" s="26"/>
      <c r="I370" s="23"/>
      <c r="L370" s="27"/>
      <c r="M370" s="27"/>
      <c r="N370" s="27"/>
      <c r="O370" s="27"/>
      <c r="P370" s="27"/>
      <c r="Q370" s="27"/>
      <c r="R370" s="27"/>
      <c r="S370" s="56"/>
      <c r="T370" s="27"/>
      <c r="U370" s="27"/>
      <c r="W370" s="23"/>
      <c r="X370" s="23"/>
      <c r="Y370" s="24"/>
      <c r="AB370" s="23"/>
      <c r="AC370" s="23"/>
    </row>
    <row r="371" spans="1:29" customFormat="1" x14ac:dyDescent="0.25">
      <c r="A371" s="25"/>
      <c r="B371" s="28"/>
      <c r="C371" s="28"/>
      <c r="D371" s="23"/>
      <c r="E371" s="23"/>
      <c r="F371" s="29"/>
      <c r="G371" s="26"/>
      <c r="I371" s="23"/>
      <c r="L371" s="27"/>
      <c r="M371" s="27"/>
      <c r="N371" s="27"/>
      <c r="O371" s="27"/>
      <c r="P371" s="27"/>
      <c r="Q371" s="27"/>
      <c r="R371" s="27"/>
      <c r="S371" s="56"/>
      <c r="T371" s="27"/>
      <c r="U371" s="27"/>
      <c r="W371" s="23"/>
      <c r="X371" s="23"/>
      <c r="Y371" s="24"/>
      <c r="AB371" s="23"/>
      <c r="AC371" s="23"/>
    </row>
    <row r="372" spans="1:29" customFormat="1" x14ac:dyDescent="0.25">
      <c r="A372" s="25"/>
      <c r="B372" s="28"/>
      <c r="C372" s="28"/>
      <c r="D372" s="23"/>
      <c r="E372" s="23"/>
      <c r="F372" s="29"/>
      <c r="G372" s="26"/>
      <c r="I372" s="23"/>
      <c r="L372" s="27"/>
      <c r="M372" s="27"/>
      <c r="N372" s="27"/>
      <c r="O372" s="27"/>
      <c r="P372" s="27"/>
      <c r="Q372" s="27"/>
      <c r="R372" s="27"/>
      <c r="S372" s="56"/>
      <c r="T372" s="27"/>
      <c r="U372" s="27"/>
      <c r="W372" s="23"/>
      <c r="X372" s="23"/>
      <c r="Y372" s="24"/>
      <c r="AB372" s="23"/>
      <c r="AC372" s="23"/>
    </row>
    <row r="373" spans="1:29" customFormat="1" x14ac:dyDescent="0.25">
      <c r="A373" s="25"/>
      <c r="B373" s="28"/>
      <c r="C373" s="28"/>
      <c r="D373" s="23"/>
      <c r="E373" s="23"/>
      <c r="F373" s="29"/>
      <c r="G373" s="26"/>
      <c r="I373" s="23"/>
      <c r="L373" s="27"/>
      <c r="M373" s="27"/>
      <c r="N373" s="27"/>
      <c r="O373" s="27"/>
      <c r="P373" s="27"/>
      <c r="Q373" s="27"/>
      <c r="R373" s="27"/>
      <c r="S373" s="56"/>
      <c r="T373" s="27"/>
      <c r="U373" s="27"/>
      <c r="W373" s="23"/>
      <c r="X373" s="23"/>
      <c r="Y373" s="24"/>
      <c r="AB373" s="23"/>
      <c r="AC373" s="23"/>
    </row>
    <row r="374" spans="1:29" customFormat="1" x14ac:dyDescent="0.25">
      <c r="A374" s="25"/>
      <c r="B374" s="28"/>
      <c r="C374" s="28"/>
      <c r="D374" s="23"/>
      <c r="E374" s="23"/>
      <c r="F374" s="29"/>
      <c r="G374" s="26"/>
      <c r="I374" s="23"/>
      <c r="L374" s="27"/>
      <c r="M374" s="27"/>
      <c r="N374" s="27"/>
      <c r="O374" s="27"/>
      <c r="P374" s="27"/>
      <c r="Q374" s="27"/>
      <c r="R374" s="27"/>
      <c r="S374" s="56"/>
      <c r="T374" s="27"/>
      <c r="U374" s="27"/>
      <c r="W374" s="23"/>
      <c r="X374" s="23"/>
      <c r="Y374" s="24"/>
      <c r="AB374" s="23"/>
      <c r="AC374" s="23"/>
    </row>
    <row r="375" spans="1:29" customFormat="1" x14ac:dyDescent="0.25">
      <c r="A375" s="25"/>
      <c r="B375" s="28"/>
      <c r="C375" s="28"/>
      <c r="D375" s="23"/>
      <c r="E375" s="23"/>
      <c r="F375" s="29"/>
      <c r="G375" s="26"/>
      <c r="I375" s="23"/>
      <c r="L375" s="27"/>
      <c r="M375" s="27"/>
      <c r="N375" s="27"/>
      <c r="O375" s="27"/>
      <c r="P375" s="27"/>
      <c r="Q375" s="27"/>
      <c r="R375" s="27"/>
      <c r="S375" s="56"/>
      <c r="T375" s="27"/>
      <c r="U375" s="27"/>
      <c r="W375" s="23"/>
      <c r="X375" s="23"/>
      <c r="Y375" s="24"/>
      <c r="AB375" s="23"/>
      <c r="AC375" s="23"/>
    </row>
    <row r="376" spans="1:29" customFormat="1" x14ac:dyDescent="0.25">
      <c r="A376" s="25"/>
      <c r="B376" s="28"/>
      <c r="C376" s="28"/>
      <c r="D376" s="23"/>
      <c r="E376" s="23"/>
      <c r="F376" s="29"/>
      <c r="G376" s="26"/>
      <c r="I376" s="23"/>
      <c r="L376" s="27"/>
      <c r="M376" s="27"/>
      <c r="N376" s="27"/>
      <c r="O376" s="27"/>
      <c r="P376" s="27"/>
      <c r="Q376" s="27"/>
      <c r="R376" s="27"/>
      <c r="S376" s="56"/>
      <c r="T376" s="27"/>
      <c r="U376" s="27"/>
      <c r="W376" s="23"/>
      <c r="X376" s="23"/>
      <c r="Y376" s="24"/>
      <c r="AB376" s="23"/>
      <c r="AC376" s="23"/>
    </row>
    <row r="377" spans="1:29" customFormat="1" x14ac:dyDescent="0.25">
      <c r="A377" s="25"/>
      <c r="B377" s="28"/>
      <c r="C377" s="28"/>
      <c r="D377" s="23"/>
      <c r="E377" s="23"/>
      <c r="F377" s="29"/>
      <c r="G377" s="26"/>
      <c r="I377" s="23"/>
      <c r="L377" s="27"/>
      <c r="M377" s="27"/>
      <c r="N377" s="27"/>
      <c r="O377" s="27"/>
      <c r="P377" s="27"/>
      <c r="Q377" s="27"/>
      <c r="R377" s="27"/>
      <c r="S377" s="56"/>
      <c r="T377" s="27"/>
      <c r="U377" s="27"/>
      <c r="W377" s="23"/>
      <c r="X377" s="23"/>
      <c r="Y377" s="24"/>
      <c r="AB377" s="23"/>
      <c r="AC377" s="23"/>
    </row>
    <row r="378" spans="1:29" customFormat="1" x14ac:dyDescent="0.25">
      <c r="A378" s="25"/>
      <c r="B378" s="28"/>
      <c r="C378" s="28"/>
      <c r="D378" s="23"/>
      <c r="E378" s="23"/>
      <c r="F378" s="29"/>
      <c r="G378" s="26"/>
      <c r="I378" s="23"/>
      <c r="L378" s="27"/>
      <c r="M378" s="27"/>
      <c r="N378" s="27"/>
      <c r="O378" s="27"/>
      <c r="P378" s="27"/>
      <c r="Q378" s="27"/>
      <c r="R378" s="27"/>
      <c r="S378" s="56"/>
      <c r="T378" s="27"/>
      <c r="U378" s="27"/>
      <c r="W378" s="23"/>
      <c r="X378" s="23"/>
      <c r="Y378" s="24"/>
      <c r="AB378" s="23"/>
      <c r="AC378" s="23"/>
    </row>
    <row r="379" spans="1:29" customFormat="1" x14ac:dyDescent="0.25">
      <c r="A379" s="25"/>
      <c r="B379" s="28"/>
      <c r="C379" s="28"/>
      <c r="D379" s="23"/>
      <c r="E379" s="23"/>
      <c r="F379" s="29"/>
      <c r="G379" s="26"/>
      <c r="I379" s="23"/>
      <c r="L379" s="27"/>
      <c r="M379" s="27"/>
      <c r="N379" s="27"/>
      <c r="O379" s="27"/>
      <c r="P379" s="27"/>
      <c r="Q379" s="27"/>
      <c r="R379" s="27"/>
      <c r="S379" s="56"/>
      <c r="T379" s="27"/>
      <c r="U379" s="27"/>
      <c r="W379" s="23"/>
      <c r="X379" s="23"/>
      <c r="Y379" s="24"/>
      <c r="AB379" s="23"/>
      <c r="AC379" s="23"/>
    </row>
    <row r="380" spans="1:29" customFormat="1" x14ac:dyDescent="0.25">
      <c r="A380" s="25"/>
      <c r="B380" s="28"/>
      <c r="C380" s="28"/>
      <c r="D380" s="23"/>
      <c r="E380" s="23"/>
      <c r="F380" s="29"/>
      <c r="G380" s="26"/>
      <c r="I380" s="23"/>
      <c r="L380" s="27"/>
      <c r="M380" s="27"/>
      <c r="N380" s="27"/>
      <c r="O380" s="27"/>
      <c r="P380" s="27"/>
      <c r="Q380" s="27"/>
      <c r="R380" s="27"/>
      <c r="S380" s="56"/>
      <c r="T380" s="27"/>
      <c r="U380" s="27"/>
      <c r="W380" s="23"/>
      <c r="X380" s="23"/>
      <c r="Y380" s="24"/>
      <c r="AB380" s="23"/>
      <c r="AC380" s="23"/>
    </row>
    <row r="381" spans="1:29" customFormat="1" x14ac:dyDescent="0.25">
      <c r="A381" s="25"/>
      <c r="B381" s="28"/>
      <c r="C381" s="28"/>
      <c r="D381" s="23"/>
      <c r="E381" s="23"/>
      <c r="F381" s="29"/>
      <c r="G381" s="26"/>
      <c r="I381" s="23"/>
      <c r="L381" s="27"/>
      <c r="M381" s="27"/>
      <c r="N381" s="27"/>
      <c r="O381" s="27"/>
      <c r="P381" s="27"/>
      <c r="Q381" s="27"/>
      <c r="R381" s="27"/>
      <c r="S381" s="56"/>
      <c r="T381" s="27"/>
      <c r="U381" s="27"/>
      <c r="W381" s="23"/>
      <c r="X381" s="23"/>
      <c r="Y381" s="24"/>
      <c r="AB381" s="23"/>
      <c r="AC381" s="23"/>
    </row>
    <row r="382" spans="1:29" customFormat="1" x14ac:dyDescent="0.25">
      <c r="A382" s="25"/>
      <c r="B382" s="28"/>
      <c r="C382" s="28"/>
      <c r="D382" s="23"/>
      <c r="E382" s="23"/>
      <c r="F382" s="29"/>
      <c r="G382" s="26"/>
      <c r="I382" s="23"/>
      <c r="L382" s="27"/>
      <c r="M382" s="27"/>
      <c r="N382" s="27"/>
      <c r="O382" s="27"/>
      <c r="P382" s="27"/>
      <c r="Q382" s="27"/>
      <c r="R382" s="27"/>
      <c r="S382" s="56"/>
      <c r="T382" s="27"/>
      <c r="U382" s="27"/>
      <c r="W382" s="23"/>
      <c r="X382" s="23"/>
      <c r="Y382" s="24"/>
      <c r="AB382" s="23"/>
      <c r="AC382" s="23"/>
    </row>
    <row r="383" spans="1:29" customFormat="1" x14ac:dyDescent="0.25">
      <c r="A383" s="25"/>
      <c r="B383" s="28"/>
      <c r="C383" s="28"/>
      <c r="D383" s="23"/>
      <c r="E383" s="23"/>
      <c r="F383" s="29"/>
      <c r="G383" s="26"/>
      <c r="I383" s="23"/>
      <c r="L383" s="27"/>
      <c r="M383" s="27"/>
      <c r="N383" s="27"/>
      <c r="O383" s="27"/>
      <c r="P383" s="27"/>
      <c r="Q383" s="27"/>
      <c r="R383" s="27"/>
      <c r="S383" s="56"/>
      <c r="T383" s="27"/>
      <c r="U383" s="27"/>
      <c r="W383" s="23"/>
      <c r="X383" s="23"/>
      <c r="Y383" s="24"/>
      <c r="AB383" s="23"/>
      <c r="AC383" s="23"/>
    </row>
    <row r="384" spans="1:29" customFormat="1" x14ac:dyDescent="0.25">
      <c r="A384" s="25"/>
      <c r="B384" s="28"/>
      <c r="C384" s="28"/>
      <c r="D384" s="23"/>
      <c r="E384" s="23"/>
      <c r="F384" s="29"/>
      <c r="G384" s="26"/>
      <c r="I384" s="23"/>
      <c r="L384" s="27"/>
      <c r="M384" s="27"/>
      <c r="N384" s="27"/>
      <c r="O384" s="27"/>
      <c r="P384" s="27"/>
      <c r="Q384" s="27"/>
      <c r="R384" s="27"/>
      <c r="S384" s="56"/>
      <c r="T384" s="27"/>
      <c r="U384" s="27"/>
      <c r="W384" s="23"/>
      <c r="X384" s="23"/>
      <c r="Y384" s="24"/>
      <c r="AB384" s="23"/>
      <c r="AC384" s="23"/>
    </row>
    <row r="385" spans="1:29" customFormat="1" x14ac:dyDescent="0.25">
      <c r="A385" s="25"/>
      <c r="B385" s="28"/>
      <c r="C385" s="28"/>
      <c r="D385" s="23"/>
      <c r="E385" s="23"/>
      <c r="F385" s="29"/>
      <c r="G385" s="26"/>
      <c r="I385" s="23"/>
      <c r="L385" s="27"/>
      <c r="M385" s="27"/>
      <c r="N385" s="27"/>
      <c r="O385" s="27"/>
      <c r="P385" s="27"/>
      <c r="Q385" s="27"/>
      <c r="R385" s="27"/>
      <c r="S385" s="56"/>
      <c r="T385" s="27"/>
      <c r="U385" s="27"/>
      <c r="W385" s="23"/>
      <c r="X385" s="23"/>
      <c r="Y385" s="24"/>
      <c r="AB385" s="23"/>
      <c r="AC385" s="23"/>
    </row>
    <row r="386" spans="1:29" customFormat="1" x14ac:dyDescent="0.25">
      <c r="A386" s="25"/>
      <c r="B386" s="28"/>
      <c r="C386" s="28"/>
      <c r="D386" s="23"/>
      <c r="E386" s="23"/>
      <c r="F386" s="29"/>
      <c r="G386" s="26"/>
      <c r="I386" s="23"/>
      <c r="L386" s="27"/>
      <c r="M386" s="27"/>
      <c r="N386" s="27"/>
      <c r="O386" s="27"/>
      <c r="P386" s="27"/>
      <c r="Q386" s="27"/>
      <c r="R386" s="27"/>
      <c r="S386" s="56"/>
      <c r="T386" s="27"/>
      <c r="U386" s="27"/>
      <c r="W386" s="23"/>
      <c r="X386" s="23"/>
      <c r="Y386" s="24"/>
      <c r="AB386" s="23"/>
      <c r="AC386" s="23"/>
    </row>
    <row r="387" spans="1:29" customFormat="1" x14ac:dyDescent="0.25">
      <c r="A387" s="25"/>
      <c r="B387" s="28"/>
      <c r="C387" s="28"/>
      <c r="D387" s="23"/>
      <c r="E387" s="23"/>
      <c r="F387" s="29"/>
      <c r="G387" s="26"/>
      <c r="I387" s="23"/>
      <c r="L387" s="27"/>
      <c r="M387" s="27"/>
      <c r="N387" s="27"/>
      <c r="O387" s="27"/>
      <c r="P387" s="27"/>
      <c r="Q387" s="27"/>
      <c r="R387" s="27"/>
      <c r="S387" s="56"/>
      <c r="T387" s="27"/>
      <c r="U387" s="27"/>
      <c r="W387" s="23"/>
      <c r="X387" s="23"/>
      <c r="Y387" s="24"/>
      <c r="AB387" s="23"/>
      <c r="AC387" s="23"/>
    </row>
    <row r="388" spans="1:29" customFormat="1" x14ac:dyDescent="0.25">
      <c r="A388" s="25"/>
      <c r="B388" s="28"/>
      <c r="C388" s="28"/>
      <c r="D388" s="23"/>
      <c r="E388" s="23"/>
      <c r="F388" s="29"/>
      <c r="G388" s="26"/>
      <c r="I388" s="23"/>
      <c r="L388" s="27"/>
      <c r="M388" s="27"/>
      <c r="N388" s="27"/>
      <c r="O388" s="27"/>
      <c r="P388" s="27"/>
      <c r="Q388" s="27"/>
      <c r="R388" s="27"/>
      <c r="S388" s="56"/>
      <c r="T388" s="27"/>
      <c r="U388" s="27"/>
      <c r="W388" s="23"/>
      <c r="X388" s="23"/>
      <c r="Y388" s="24"/>
      <c r="AB388" s="23"/>
      <c r="AC388" s="23"/>
    </row>
    <row r="389" spans="1:29" customFormat="1" x14ac:dyDescent="0.25">
      <c r="A389" s="25"/>
      <c r="B389" s="28"/>
      <c r="C389" s="28"/>
      <c r="D389" s="23"/>
      <c r="E389" s="23"/>
      <c r="F389" s="29"/>
      <c r="G389" s="26"/>
      <c r="I389" s="23"/>
      <c r="L389" s="27"/>
      <c r="M389" s="27"/>
      <c r="N389" s="27"/>
      <c r="O389" s="27"/>
      <c r="P389" s="27"/>
      <c r="Q389" s="27"/>
      <c r="R389" s="27"/>
      <c r="S389" s="56"/>
      <c r="T389" s="27"/>
      <c r="U389" s="27"/>
      <c r="W389" s="23"/>
      <c r="X389" s="23"/>
      <c r="Y389" s="24"/>
      <c r="AB389" s="23"/>
      <c r="AC389" s="23"/>
    </row>
    <row r="390" spans="1:29" customFormat="1" x14ac:dyDescent="0.25">
      <c r="A390" s="25"/>
      <c r="B390" s="28"/>
      <c r="C390" s="28"/>
      <c r="D390" s="23"/>
      <c r="E390" s="23"/>
      <c r="F390" s="29"/>
      <c r="G390" s="26"/>
      <c r="I390" s="23"/>
      <c r="L390" s="27"/>
      <c r="M390" s="27"/>
      <c r="N390" s="27"/>
      <c r="O390" s="27"/>
      <c r="P390" s="27"/>
      <c r="Q390" s="27"/>
      <c r="R390" s="27"/>
      <c r="S390" s="56"/>
      <c r="T390" s="27"/>
      <c r="U390" s="27"/>
      <c r="W390" s="23"/>
      <c r="X390" s="23"/>
      <c r="Y390" s="24"/>
      <c r="AB390" s="23"/>
      <c r="AC390" s="23"/>
    </row>
    <row r="391" spans="1:29" customFormat="1" x14ac:dyDescent="0.25">
      <c r="A391" s="25"/>
      <c r="B391" s="28"/>
      <c r="C391" s="28"/>
      <c r="D391" s="23"/>
      <c r="E391" s="23"/>
      <c r="F391" s="29"/>
      <c r="G391" s="26"/>
      <c r="I391" s="23"/>
      <c r="L391" s="27"/>
      <c r="M391" s="27"/>
      <c r="N391" s="27"/>
      <c r="O391" s="27"/>
      <c r="P391" s="27"/>
      <c r="Q391" s="27"/>
      <c r="R391" s="27"/>
      <c r="S391" s="56"/>
      <c r="T391" s="27"/>
      <c r="U391" s="27"/>
      <c r="W391" s="23"/>
      <c r="X391" s="23"/>
      <c r="Y391" s="24"/>
      <c r="AB391" s="23"/>
      <c r="AC391" s="23"/>
    </row>
    <row r="392" spans="1:29" customFormat="1" x14ac:dyDescent="0.25">
      <c r="A392" s="25"/>
      <c r="B392" s="28"/>
      <c r="C392" s="28"/>
      <c r="D392" s="23"/>
      <c r="E392" s="23"/>
      <c r="F392" s="29"/>
      <c r="G392" s="26"/>
      <c r="I392" s="23"/>
      <c r="L392" s="27"/>
      <c r="M392" s="27"/>
      <c r="N392" s="27"/>
      <c r="O392" s="27"/>
      <c r="P392" s="27"/>
      <c r="Q392" s="27"/>
      <c r="R392" s="27"/>
      <c r="S392" s="56"/>
      <c r="T392" s="27"/>
      <c r="U392" s="27"/>
      <c r="W392" s="23"/>
      <c r="X392" s="23"/>
      <c r="Y392" s="24"/>
      <c r="AB392" s="23"/>
      <c r="AC392" s="23"/>
    </row>
    <row r="393" spans="1:29" customFormat="1" x14ac:dyDescent="0.25">
      <c r="A393" s="25"/>
      <c r="B393" s="28"/>
      <c r="C393" s="28"/>
      <c r="D393" s="23"/>
      <c r="E393" s="23"/>
      <c r="F393" s="29"/>
      <c r="G393" s="26"/>
      <c r="I393" s="23"/>
      <c r="L393" s="27"/>
      <c r="M393" s="27"/>
      <c r="N393" s="27"/>
      <c r="O393" s="27"/>
      <c r="P393" s="27"/>
      <c r="Q393" s="27"/>
      <c r="R393" s="27"/>
      <c r="S393" s="56"/>
      <c r="T393" s="27"/>
      <c r="U393" s="27"/>
      <c r="W393" s="23"/>
      <c r="X393" s="23"/>
      <c r="Y393" s="24"/>
      <c r="AB393" s="23"/>
      <c r="AC393" s="23"/>
    </row>
    <row r="394" spans="1:29" customFormat="1" x14ac:dyDescent="0.25">
      <c r="A394" s="25"/>
      <c r="B394" s="28"/>
      <c r="C394" s="28"/>
      <c r="D394" s="23"/>
      <c r="E394" s="23"/>
      <c r="F394" s="29"/>
      <c r="G394" s="26"/>
      <c r="I394" s="23"/>
      <c r="L394" s="27"/>
      <c r="M394" s="27"/>
      <c r="N394" s="27"/>
      <c r="O394" s="27"/>
      <c r="P394" s="27"/>
      <c r="Q394" s="27"/>
      <c r="R394" s="27"/>
      <c r="S394" s="56"/>
      <c r="T394" s="27"/>
      <c r="U394" s="27"/>
      <c r="W394" s="23"/>
      <c r="X394" s="23"/>
      <c r="Y394" s="24"/>
      <c r="AB394" s="23"/>
      <c r="AC394" s="23"/>
    </row>
    <row r="395" spans="1:29" customFormat="1" x14ac:dyDescent="0.25">
      <c r="A395" s="25"/>
      <c r="B395" s="28"/>
      <c r="C395" s="28"/>
      <c r="D395" s="23"/>
      <c r="E395" s="23"/>
      <c r="F395" s="29"/>
      <c r="G395" s="26"/>
      <c r="I395" s="23"/>
      <c r="L395" s="27"/>
      <c r="M395" s="27"/>
      <c r="N395" s="27"/>
      <c r="O395" s="27"/>
      <c r="P395" s="27"/>
      <c r="Q395" s="27"/>
      <c r="R395" s="27"/>
      <c r="S395" s="56"/>
      <c r="T395" s="27"/>
      <c r="U395" s="27"/>
      <c r="W395" s="23"/>
      <c r="X395" s="23"/>
      <c r="Y395" s="24"/>
      <c r="AB395" s="23"/>
      <c r="AC395" s="23"/>
    </row>
    <row r="396" spans="1:29" customFormat="1" x14ac:dyDescent="0.25">
      <c r="A396" s="25"/>
      <c r="B396" s="28"/>
      <c r="C396" s="28"/>
      <c r="D396" s="23"/>
      <c r="E396" s="23"/>
      <c r="F396" s="29"/>
      <c r="G396" s="26"/>
      <c r="I396" s="23"/>
      <c r="L396" s="27"/>
      <c r="M396" s="27"/>
      <c r="N396" s="27"/>
      <c r="O396" s="27"/>
      <c r="P396" s="27"/>
      <c r="Q396" s="27"/>
      <c r="R396" s="27"/>
      <c r="S396" s="56"/>
      <c r="T396" s="27"/>
      <c r="U396" s="27"/>
      <c r="W396" s="23"/>
      <c r="X396" s="23"/>
      <c r="Y396" s="24"/>
      <c r="AB396" s="23"/>
      <c r="AC396" s="23"/>
    </row>
    <row r="397" spans="1:29" customFormat="1" x14ac:dyDescent="0.25">
      <c r="A397" s="25"/>
      <c r="B397" s="28"/>
      <c r="C397" s="28"/>
      <c r="D397" s="23"/>
      <c r="E397" s="23"/>
      <c r="F397" s="29"/>
      <c r="G397" s="26"/>
      <c r="I397" s="23"/>
      <c r="L397" s="27"/>
      <c r="M397" s="27"/>
      <c r="N397" s="27"/>
      <c r="O397" s="27"/>
      <c r="P397" s="27"/>
      <c r="Q397" s="27"/>
      <c r="R397" s="27"/>
      <c r="S397" s="56"/>
      <c r="T397" s="27"/>
      <c r="U397" s="27"/>
      <c r="W397" s="23"/>
      <c r="X397" s="23"/>
      <c r="Y397" s="24"/>
      <c r="AB397" s="23"/>
      <c r="AC397" s="23"/>
    </row>
    <row r="398" spans="1:29" customFormat="1" x14ac:dyDescent="0.25">
      <c r="A398" s="25"/>
      <c r="B398" s="28"/>
      <c r="C398" s="28"/>
      <c r="D398" s="23"/>
      <c r="E398" s="23"/>
      <c r="F398" s="29"/>
      <c r="G398" s="26"/>
      <c r="I398" s="23"/>
      <c r="L398" s="27"/>
      <c r="M398" s="27"/>
      <c r="N398" s="27"/>
      <c r="O398" s="27"/>
      <c r="P398" s="27"/>
      <c r="Q398" s="27"/>
      <c r="R398" s="27"/>
      <c r="S398" s="56"/>
      <c r="T398" s="27"/>
      <c r="U398" s="27"/>
      <c r="W398" s="23"/>
      <c r="X398" s="23"/>
      <c r="Y398" s="24"/>
      <c r="AB398" s="23"/>
      <c r="AC398" s="23"/>
    </row>
    <row r="399" spans="1:29" customFormat="1" x14ac:dyDescent="0.25">
      <c r="A399" s="25"/>
      <c r="B399" s="28"/>
      <c r="C399" s="28"/>
      <c r="D399" s="23"/>
      <c r="E399" s="23"/>
      <c r="F399" s="29"/>
      <c r="G399" s="26"/>
      <c r="I399" s="23"/>
      <c r="L399" s="27"/>
      <c r="M399" s="27"/>
      <c r="N399" s="27"/>
      <c r="O399" s="27"/>
      <c r="P399" s="27"/>
      <c r="Q399" s="27"/>
      <c r="R399" s="27"/>
      <c r="S399" s="56"/>
      <c r="T399" s="27"/>
      <c r="U399" s="27"/>
      <c r="W399" s="23"/>
      <c r="X399" s="23"/>
      <c r="Y399" s="24"/>
      <c r="AB399" s="23"/>
      <c r="AC399" s="23"/>
    </row>
    <row r="400" spans="1:29" customFormat="1" x14ac:dyDescent="0.25">
      <c r="A400" s="25"/>
      <c r="B400" s="28"/>
      <c r="C400" s="28"/>
      <c r="D400" s="23"/>
      <c r="E400" s="23"/>
      <c r="F400" s="29"/>
      <c r="G400" s="26"/>
      <c r="I400" s="23"/>
      <c r="L400" s="27"/>
      <c r="M400" s="27"/>
      <c r="N400" s="27"/>
      <c r="O400" s="27"/>
      <c r="P400" s="27"/>
      <c r="Q400" s="27"/>
      <c r="R400" s="27"/>
      <c r="S400" s="56"/>
      <c r="T400" s="27"/>
      <c r="U400" s="27"/>
      <c r="W400" s="23"/>
      <c r="X400" s="23"/>
      <c r="Y400" s="24"/>
      <c r="AB400" s="23"/>
      <c r="AC400" s="23"/>
    </row>
    <row r="401" spans="1:29" customFormat="1" x14ac:dyDescent="0.25">
      <c r="A401" s="25"/>
      <c r="B401" s="28"/>
      <c r="C401" s="28"/>
      <c r="D401" s="23"/>
      <c r="E401" s="23"/>
      <c r="F401" s="29"/>
      <c r="G401" s="26"/>
      <c r="I401" s="23"/>
      <c r="L401" s="27"/>
      <c r="M401" s="27"/>
      <c r="N401" s="27"/>
      <c r="O401" s="27"/>
      <c r="P401" s="27"/>
      <c r="Q401" s="27"/>
      <c r="R401" s="27"/>
      <c r="S401" s="56"/>
      <c r="T401" s="27"/>
      <c r="U401" s="27"/>
      <c r="W401" s="23"/>
      <c r="X401" s="23"/>
      <c r="Y401" s="24"/>
      <c r="AB401" s="23"/>
      <c r="AC401" s="23"/>
    </row>
    <row r="402" spans="1:29" customFormat="1" x14ac:dyDescent="0.25">
      <c r="A402" s="25"/>
      <c r="B402" s="28"/>
      <c r="C402" s="28"/>
      <c r="D402" s="23"/>
      <c r="E402" s="23"/>
      <c r="F402" s="29"/>
      <c r="G402" s="26"/>
      <c r="I402" s="23"/>
      <c r="L402" s="27"/>
      <c r="M402" s="27"/>
      <c r="N402" s="27"/>
      <c r="O402" s="27"/>
      <c r="P402" s="27"/>
      <c r="Q402" s="27"/>
      <c r="R402" s="27"/>
      <c r="S402" s="56"/>
      <c r="T402" s="27"/>
      <c r="U402" s="27"/>
      <c r="W402" s="23"/>
      <c r="X402" s="23"/>
      <c r="Y402" s="24"/>
      <c r="AB402" s="23"/>
      <c r="AC402" s="23"/>
    </row>
    <row r="403" spans="1:29" customFormat="1" x14ac:dyDescent="0.25">
      <c r="A403" s="25"/>
      <c r="B403" s="28"/>
      <c r="C403" s="28"/>
      <c r="D403" s="23"/>
      <c r="E403" s="23"/>
      <c r="F403" s="29"/>
      <c r="G403" s="26"/>
      <c r="I403" s="23"/>
      <c r="L403" s="27"/>
      <c r="M403" s="27"/>
      <c r="N403" s="27"/>
      <c r="O403" s="27"/>
      <c r="P403" s="27"/>
      <c r="Q403" s="27"/>
      <c r="R403" s="27"/>
      <c r="S403" s="56"/>
      <c r="T403" s="27"/>
      <c r="U403" s="27"/>
      <c r="W403" s="23"/>
      <c r="X403" s="23"/>
      <c r="Y403" s="23"/>
      <c r="Z403" s="23"/>
      <c r="AB403" s="23"/>
      <c r="AC403" s="23"/>
    </row>
    <row r="404" spans="1:29" customFormat="1" x14ac:dyDescent="0.25">
      <c r="A404" s="25"/>
      <c r="B404" s="28"/>
      <c r="C404" s="28"/>
      <c r="D404" s="23"/>
      <c r="E404" s="23"/>
      <c r="F404" s="29"/>
      <c r="G404" s="26"/>
      <c r="I404" s="23"/>
      <c r="L404" s="27"/>
      <c r="M404" s="27"/>
      <c r="N404" s="27"/>
      <c r="O404" s="27"/>
      <c r="P404" s="27"/>
      <c r="Q404" s="27"/>
      <c r="R404" s="27"/>
      <c r="S404" s="56"/>
      <c r="T404" s="27"/>
      <c r="U404" s="27"/>
      <c r="W404" s="23"/>
      <c r="X404" s="23"/>
      <c r="Y404" s="23"/>
      <c r="Z404" s="23"/>
      <c r="AB404" s="23"/>
      <c r="AC404" s="23"/>
    </row>
    <row r="405" spans="1:29" customFormat="1" x14ac:dyDescent="0.25">
      <c r="A405" s="25"/>
      <c r="B405" s="28"/>
      <c r="C405" s="28"/>
      <c r="D405" s="23"/>
      <c r="E405" s="23"/>
      <c r="F405" s="29"/>
      <c r="G405" s="26"/>
      <c r="I405" s="23"/>
      <c r="L405" s="27"/>
      <c r="M405" s="27"/>
      <c r="N405" s="27"/>
      <c r="O405" s="27"/>
      <c r="P405" s="27"/>
      <c r="Q405" s="27"/>
      <c r="R405" s="27"/>
      <c r="S405" s="56"/>
      <c r="T405" s="27"/>
      <c r="U405" s="27"/>
      <c r="W405" s="23"/>
      <c r="X405" s="23"/>
      <c r="Y405" s="24"/>
      <c r="AB405" s="23"/>
      <c r="AC405" s="23"/>
    </row>
    <row r="406" spans="1:29" customFormat="1" x14ac:dyDescent="0.25">
      <c r="A406" s="25"/>
      <c r="B406" s="28"/>
      <c r="C406" s="28"/>
      <c r="D406" s="23"/>
      <c r="E406" s="23"/>
      <c r="F406" s="29"/>
      <c r="G406" s="26"/>
      <c r="I406" s="23"/>
      <c r="L406" s="27"/>
      <c r="M406" s="27"/>
      <c r="N406" s="27"/>
      <c r="O406" s="27"/>
      <c r="P406" s="27"/>
      <c r="Q406" s="27"/>
      <c r="R406" s="27"/>
      <c r="S406" s="56"/>
      <c r="T406" s="27"/>
      <c r="U406" s="27"/>
      <c r="W406" s="23"/>
      <c r="X406" s="23"/>
      <c r="Y406" s="24"/>
      <c r="AB406" s="23"/>
      <c r="AC406" s="23"/>
    </row>
    <row r="407" spans="1:29" customFormat="1" x14ac:dyDescent="0.25">
      <c r="A407" s="25"/>
      <c r="B407" s="28"/>
      <c r="C407" s="28"/>
      <c r="D407" s="23"/>
      <c r="E407" s="23"/>
      <c r="F407" s="29"/>
      <c r="G407" s="26"/>
      <c r="I407" s="23"/>
      <c r="L407" s="27"/>
      <c r="M407" s="27"/>
      <c r="N407" s="27"/>
      <c r="O407" s="27"/>
      <c r="P407" s="27"/>
      <c r="Q407" s="27"/>
      <c r="R407" s="27"/>
      <c r="S407" s="56"/>
      <c r="T407" s="27"/>
      <c r="U407" s="27"/>
      <c r="W407" s="23"/>
      <c r="X407" s="23"/>
      <c r="Y407" s="24"/>
      <c r="AB407" s="23"/>
      <c r="AC407" s="23"/>
    </row>
    <row r="408" spans="1:29" customFormat="1" x14ac:dyDescent="0.25">
      <c r="A408" s="25"/>
      <c r="B408" s="28"/>
      <c r="C408" s="28"/>
      <c r="D408" s="23"/>
      <c r="E408" s="23"/>
      <c r="F408" s="29"/>
      <c r="G408" s="26"/>
      <c r="I408" s="23"/>
      <c r="L408" s="27"/>
      <c r="M408" s="27"/>
      <c r="N408" s="27"/>
      <c r="O408" s="27"/>
      <c r="P408" s="27"/>
      <c r="Q408" s="27"/>
      <c r="R408" s="27"/>
      <c r="S408" s="56"/>
      <c r="T408" s="27"/>
      <c r="U408" s="27"/>
      <c r="W408" s="23"/>
      <c r="X408" s="23"/>
      <c r="Y408" s="23"/>
      <c r="Z408" s="23"/>
      <c r="AB408" s="23"/>
      <c r="AC408" s="23"/>
    </row>
    <row r="409" spans="1:29" customFormat="1" x14ac:dyDescent="0.25">
      <c r="A409" s="25"/>
      <c r="B409" s="28"/>
      <c r="C409" s="28"/>
      <c r="D409" s="23"/>
      <c r="E409" s="23"/>
      <c r="F409" s="29"/>
      <c r="G409" s="26"/>
      <c r="I409" s="23"/>
      <c r="L409" s="27"/>
      <c r="M409" s="27"/>
      <c r="N409" s="27"/>
      <c r="O409" s="27"/>
      <c r="P409" s="27"/>
      <c r="Q409" s="27"/>
      <c r="R409" s="27"/>
      <c r="S409" s="56"/>
      <c r="T409" s="27"/>
      <c r="U409" s="27"/>
      <c r="W409" s="23"/>
      <c r="X409" s="23"/>
      <c r="Y409" s="24"/>
      <c r="AB409" s="23"/>
      <c r="AC409" s="23"/>
    </row>
    <row r="410" spans="1:29" customFormat="1" x14ac:dyDescent="0.25">
      <c r="A410" s="25"/>
      <c r="B410" s="28"/>
      <c r="C410" s="28"/>
      <c r="D410" s="23"/>
      <c r="E410" s="23"/>
      <c r="F410" s="29"/>
      <c r="G410" s="26"/>
      <c r="I410" s="23"/>
      <c r="L410" s="27"/>
      <c r="M410" s="27"/>
      <c r="N410" s="27"/>
      <c r="O410" s="27"/>
      <c r="P410" s="27"/>
      <c r="Q410" s="27"/>
      <c r="R410" s="27"/>
      <c r="S410" s="56"/>
      <c r="T410" s="27"/>
      <c r="U410" s="27"/>
      <c r="W410" s="23"/>
      <c r="X410" s="23"/>
      <c r="Y410" s="24"/>
      <c r="AB410" s="23"/>
      <c r="AC410" s="23"/>
    </row>
    <row r="411" spans="1:29" customFormat="1" x14ac:dyDescent="0.25">
      <c r="A411" s="25"/>
      <c r="B411" s="28"/>
      <c r="C411" s="28"/>
      <c r="D411" s="23"/>
      <c r="E411" s="23"/>
      <c r="F411" s="29"/>
      <c r="G411" s="26"/>
      <c r="I411" s="23"/>
      <c r="L411" s="27"/>
      <c r="M411" s="27"/>
      <c r="N411" s="27"/>
      <c r="O411" s="27"/>
      <c r="P411" s="27"/>
      <c r="Q411" s="27"/>
      <c r="R411" s="27"/>
      <c r="S411" s="56"/>
      <c r="T411" s="27"/>
      <c r="U411" s="27"/>
      <c r="W411" s="23"/>
      <c r="X411" s="23"/>
      <c r="Y411" s="24"/>
      <c r="AB411" s="23"/>
      <c r="AC411" s="23"/>
    </row>
    <row r="412" spans="1:29" customFormat="1" x14ac:dyDescent="0.25">
      <c r="A412" s="25"/>
      <c r="B412" s="28"/>
      <c r="C412" s="28"/>
      <c r="D412" s="23"/>
      <c r="E412" s="23"/>
      <c r="F412" s="29"/>
      <c r="G412" s="26"/>
      <c r="I412" s="23"/>
      <c r="L412" s="27"/>
      <c r="M412" s="27"/>
      <c r="N412" s="27"/>
      <c r="O412" s="27"/>
      <c r="P412" s="27"/>
      <c r="Q412" s="27"/>
      <c r="R412" s="27"/>
      <c r="S412" s="56"/>
      <c r="T412" s="27"/>
      <c r="U412" s="27"/>
      <c r="V412" s="27"/>
      <c r="W412" s="23"/>
      <c r="X412" s="23"/>
      <c r="Y412" s="24"/>
      <c r="AB412" s="23"/>
      <c r="AC412" s="23"/>
    </row>
    <row r="413" spans="1:29" customFormat="1" x14ac:dyDescent="0.25">
      <c r="A413" s="25"/>
      <c r="B413" s="28"/>
      <c r="C413" s="28"/>
      <c r="D413" s="23"/>
      <c r="E413" s="23"/>
      <c r="F413" s="29"/>
      <c r="G413" s="26"/>
      <c r="I413" s="23"/>
      <c r="L413" s="27"/>
      <c r="M413" s="27"/>
      <c r="N413" s="27"/>
      <c r="O413" s="27"/>
      <c r="P413" s="27"/>
      <c r="Q413" s="27"/>
      <c r="R413" s="27"/>
      <c r="S413" s="56"/>
      <c r="T413" s="27"/>
      <c r="U413" s="27"/>
      <c r="W413" s="23"/>
      <c r="X413" s="23"/>
      <c r="Y413" s="24"/>
      <c r="AB413" s="23"/>
      <c r="AC413" s="23"/>
    </row>
    <row r="414" spans="1:29" customFormat="1" x14ac:dyDescent="0.25">
      <c r="A414" s="25"/>
      <c r="B414" s="28"/>
      <c r="C414" s="28"/>
      <c r="D414" s="23"/>
      <c r="E414" s="23"/>
      <c r="F414" s="29"/>
      <c r="G414" s="26"/>
      <c r="I414" s="23"/>
      <c r="L414" s="27"/>
      <c r="M414" s="27"/>
      <c r="N414" s="27"/>
      <c r="O414" s="27"/>
      <c r="P414" s="27"/>
      <c r="Q414" s="27"/>
      <c r="R414" s="27"/>
      <c r="S414" s="56"/>
      <c r="T414" s="27"/>
      <c r="U414" s="27"/>
      <c r="W414" s="23"/>
      <c r="X414" s="23"/>
      <c r="Y414" s="24"/>
      <c r="AB414" s="23"/>
      <c r="AC414" s="23"/>
    </row>
    <row r="415" spans="1:29" customFormat="1" x14ac:dyDescent="0.25">
      <c r="A415" s="25"/>
      <c r="B415" s="28"/>
      <c r="C415" s="28"/>
      <c r="D415" s="23"/>
      <c r="E415" s="23"/>
      <c r="F415" s="29"/>
      <c r="G415" s="26"/>
      <c r="I415" s="23"/>
      <c r="L415" s="27"/>
      <c r="M415" s="27"/>
      <c r="N415" s="27"/>
      <c r="O415" s="27"/>
      <c r="P415" s="27"/>
      <c r="Q415" s="27"/>
      <c r="R415" s="27"/>
      <c r="S415" s="56"/>
      <c r="T415" s="27"/>
      <c r="U415" s="27"/>
      <c r="W415" s="23"/>
      <c r="X415" s="23"/>
      <c r="Y415" s="24"/>
      <c r="AB415" s="23"/>
      <c r="AC415" s="23"/>
    </row>
    <row r="416" spans="1:29" customFormat="1" x14ac:dyDescent="0.25">
      <c r="A416" s="25"/>
      <c r="B416" s="28"/>
      <c r="C416" s="28"/>
      <c r="D416" s="23"/>
      <c r="E416" s="23"/>
      <c r="F416" s="29"/>
      <c r="G416" s="26"/>
      <c r="I416" s="23"/>
      <c r="L416" s="27"/>
      <c r="M416" s="27"/>
      <c r="N416" s="27"/>
      <c r="O416" s="27"/>
      <c r="P416" s="27"/>
      <c r="Q416" s="27"/>
      <c r="R416" s="27"/>
      <c r="S416" s="56"/>
      <c r="T416" s="27"/>
      <c r="U416" s="27"/>
      <c r="W416" s="23"/>
      <c r="X416" s="23"/>
      <c r="Y416" s="24"/>
      <c r="AB416" s="23"/>
      <c r="AC416" s="23"/>
    </row>
    <row r="417" spans="1:30" customFormat="1" x14ac:dyDescent="0.25">
      <c r="A417" s="25"/>
      <c r="B417" s="28"/>
      <c r="C417" s="28"/>
      <c r="D417" s="23"/>
      <c r="E417" s="23"/>
      <c r="F417" s="29"/>
      <c r="G417" s="26"/>
      <c r="I417" s="23"/>
      <c r="L417" s="27"/>
      <c r="M417" s="27"/>
      <c r="N417" s="27"/>
      <c r="O417" s="27"/>
      <c r="P417" s="27"/>
      <c r="Q417" s="27"/>
      <c r="R417" s="27"/>
      <c r="S417" s="56"/>
      <c r="T417" s="27"/>
      <c r="U417" s="27"/>
      <c r="W417" s="23"/>
      <c r="X417" s="23"/>
      <c r="Y417" s="24"/>
      <c r="AB417" s="23"/>
      <c r="AC417" s="23"/>
    </row>
    <row r="418" spans="1:30" customFormat="1" x14ac:dyDescent="0.25">
      <c r="A418" s="25"/>
      <c r="B418" s="28"/>
      <c r="C418" s="28"/>
      <c r="D418" s="23"/>
      <c r="E418" s="23"/>
      <c r="F418" s="29"/>
      <c r="G418" s="26"/>
      <c r="I418" s="23"/>
      <c r="L418" s="27"/>
      <c r="M418" s="27"/>
      <c r="N418" s="27"/>
      <c r="O418" s="27"/>
      <c r="P418" s="27"/>
      <c r="Q418" s="27"/>
      <c r="R418" s="27"/>
      <c r="S418" s="56"/>
      <c r="T418" s="27"/>
      <c r="U418" s="27"/>
      <c r="W418" s="23"/>
      <c r="X418" s="23"/>
      <c r="Y418" s="24"/>
      <c r="AB418" s="23"/>
      <c r="AC418" s="23"/>
    </row>
    <row r="419" spans="1:30" customFormat="1" x14ac:dyDescent="0.25">
      <c r="A419" s="25"/>
      <c r="B419" s="28"/>
      <c r="C419" s="28"/>
      <c r="D419" s="23"/>
      <c r="E419" s="23"/>
      <c r="F419" s="29"/>
      <c r="G419" s="26"/>
      <c r="I419" s="23"/>
      <c r="L419" s="27"/>
      <c r="M419" s="27"/>
      <c r="N419" s="27"/>
      <c r="O419" s="27"/>
      <c r="P419" s="27"/>
      <c r="Q419" s="27"/>
      <c r="R419" s="27"/>
      <c r="S419" s="56"/>
      <c r="T419" s="27"/>
      <c r="U419" s="27"/>
      <c r="W419" s="23"/>
      <c r="X419" s="23"/>
      <c r="Y419" s="24"/>
      <c r="AB419" s="23"/>
      <c r="AC419" s="23"/>
    </row>
    <row r="420" spans="1:30" customFormat="1" x14ac:dyDescent="0.25">
      <c r="A420" s="25"/>
      <c r="B420" s="28"/>
      <c r="C420" s="28"/>
      <c r="D420" s="23"/>
      <c r="E420" s="23"/>
      <c r="F420" s="29"/>
      <c r="G420" s="26"/>
      <c r="I420" s="23"/>
      <c r="L420" s="27"/>
      <c r="M420" s="27"/>
      <c r="N420" s="27"/>
      <c r="O420" s="27"/>
      <c r="P420" s="27"/>
      <c r="Q420" s="27"/>
      <c r="R420" s="27"/>
      <c r="S420" s="56"/>
      <c r="T420" s="27"/>
      <c r="U420" s="27"/>
      <c r="W420" s="23"/>
      <c r="X420" s="23"/>
      <c r="Y420" s="24"/>
      <c r="AB420" s="23"/>
      <c r="AC420" s="23"/>
    </row>
    <row r="421" spans="1:30" customFormat="1" x14ac:dyDescent="0.25">
      <c r="A421" s="25"/>
      <c r="B421" s="28"/>
      <c r="C421" s="28"/>
      <c r="D421" s="23"/>
      <c r="E421" s="23"/>
      <c r="F421" s="29"/>
      <c r="G421" s="26"/>
      <c r="I421" s="23"/>
      <c r="L421" s="27"/>
      <c r="M421" s="27"/>
      <c r="N421" s="27"/>
      <c r="O421" s="27"/>
      <c r="P421" s="27"/>
      <c r="Q421" s="27"/>
      <c r="R421" s="27"/>
      <c r="S421" s="56"/>
      <c r="T421" s="27"/>
      <c r="U421" s="27"/>
      <c r="W421" s="23"/>
      <c r="X421" s="23"/>
      <c r="Y421" s="24"/>
      <c r="AB421" s="23"/>
      <c r="AC421" s="23"/>
    </row>
    <row r="422" spans="1:30" customFormat="1" x14ac:dyDescent="0.25">
      <c r="A422" s="25"/>
      <c r="B422" s="28"/>
      <c r="C422" s="28"/>
      <c r="D422" s="23"/>
      <c r="E422" s="23"/>
      <c r="F422" s="29"/>
      <c r="G422" s="26"/>
      <c r="I422" s="23"/>
      <c r="L422" s="27"/>
      <c r="M422" s="27"/>
      <c r="N422" s="27"/>
      <c r="O422" s="27"/>
      <c r="P422" s="27"/>
      <c r="Q422" s="27"/>
      <c r="R422" s="27"/>
      <c r="S422" s="56"/>
      <c r="T422" s="27"/>
      <c r="U422" s="27"/>
      <c r="W422" s="23"/>
      <c r="X422" s="23"/>
      <c r="Y422" s="24"/>
      <c r="AB422" s="23"/>
      <c r="AC422" s="23"/>
    </row>
    <row r="423" spans="1:30" customFormat="1" x14ac:dyDescent="0.25">
      <c r="A423" s="25"/>
      <c r="B423" s="28"/>
      <c r="C423" s="28"/>
      <c r="D423" s="23"/>
      <c r="E423" s="23"/>
      <c r="F423" s="29"/>
      <c r="G423" s="26"/>
      <c r="I423" s="23"/>
      <c r="L423" s="27"/>
      <c r="M423" s="27"/>
      <c r="N423" s="27"/>
      <c r="O423" s="27"/>
      <c r="P423" s="27"/>
      <c r="Q423" s="27"/>
      <c r="R423" s="27"/>
      <c r="S423" s="56"/>
      <c r="T423" s="27"/>
      <c r="U423" s="27"/>
      <c r="W423" s="23"/>
      <c r="X423" s="23"/>
      <c r="Y423" s="24"/>
      <c r="AB423" s="23"/>
      <c r="AC423" s="23"/>
    </row>
    <row r="424" spans="1:30" customFormat="1" x14ac:dyDescent="0.25">
      <c r="A424" s="25"/>
      <c r="B424" s="28"/>
      <c r="C424" s="28"/>
      <c r="D424" s="23"/>
      <c r="E424" s="23"/>
      <c r="F424" s="29"/>
      <c r="G424" s="26"/>
      <c r="I424" s="23"/>
      <c r="L424" s="27"/>
      <c r="M424" s="27"/>
      <c r="N424" s="27"/>
      <c r="O424" s="27"/>
      <c r="P424" s="27"/>
      <c r="Q424" s="27"/>
      <c r="R424" s="27"/>
      <c r="S424" s="56"/>
      <c r="T424" s="27"/>
      <c r="U424" s="27"/>
      <c r="W424" s="23"/>
      <c r="X424" s="23"/>
      <c r="Y424" s="24"/>
      <c r="AB424" s="23"/>
      <c r="AC424" s="23"/>
    </row>
    <row r="425" spans="1:30" customFormat="1" x14ac:dyDescent="0.25">
      <c r="A425" s="25"/>
      <c r="B425" s="28"/>
      <c r="C425" s="28"/>
      <c r="D425" s="23"/>
      <c r="E425" s="23"/>
      <c r="F425" s="29"/>
      <c r="G425" s="26"/>
      <c r="I425" s="23"/>
      <c r="L425" s="27"/>
      <c r="M425" s="27"/>
      <c r="N425" s="27"/>
      <c r="O425" s="27"/>
      <c r="P425" s="27"/>
      <c r="Q425" s="27"/>
      <c r="R425" s="27"/>
      <c r="S425" s="56"/>
      <c r="T425" s="27"/>
      <c r="U425" s="27"/>
      <c r="W425" s="23"/>
      <c r="X425" s="23"/>
      <c r="Y425" s="24"/>
      <c r="AB425" s="23"/>
      <c r="AC425" s="23"/>
      <c r="AD425" s="23"/>
    </row>
    <row r="426" spans="1:30" customFormat="1" x14ac:dyDescent="0.25">
      <c r="A426" s="25"/>
      <c r="B426" s="28"/>
      <c r="C426" s="28"/>
      <c r="D426" s="23"/>
      <c r="E426" s="23"/>
      <c r="F426" s="29"/>
      <c r="G426" s="26"/>
      <c r="I426" s="23"/>
      <c r="L426" s="27"/>
      <c r="M426" s="27"/>
      <c r="N426" s="27"/>
      <c r="O426" s="27"/>
      <c r="P426" s="27"/>
      <c r="Q426" s="27"/>
      <c r="R426" s="27"/>
      <c r="S426" s="56"/>
      <c r="T426" s="27"/>
      <c r="U426" s="27"/>
      <c r="W426" s="23"/>
      <c r="X426" s="23"/>
      <c r="Y426" s="24"/>
      <c r="AB426" s="23"/>
      <c r="AC426" s="23"/>
    </row>
    <row r="427" spans="1:30" customFormat="1" x14ac:dyDescent="0.25">
      <c r="A427" s="25"/>
      <c r="B427" s="28"/>
      <c r="C427" s="28"/>
      <c r="D427" s="23"/>
      <c r="E427" s="23"/>
      <c r="F427" s="29"/>
      <c r="G427" s="26"/>
      <c r="I427" s="23"/>
      <c r="L427" s="27"/>
      <c r="M427" s="27"/>
      <c r="N427" s="27"/>
      <c r="O427" s="27"/>
      <c r="P427" s="27"/>
      <c r="Q427" s="27"/>
      <c r="R427" s="27"/>
      <c r="S427" s="56"/>
      <c r="T427" s="27"/>
      <c r="U427" s="27"/>
      <c r="W427" s="23"/>
      <c r="X427" s="23"/>
      <c r="Y427" s="24"/>
      <c r="AB427" s="23"/>
      <c r="AC427" s="23"/>
    </row>
    <row r="428" spans="1:30" customFormat="1" x14ac:dyDescent="0.25">
      <c r="A428" s="25"/>
      <c r="B428" s="28"/>
      <c r="C428" s="28"/>
      <c r="D428" s="23"/>
      <c r="E428" s="23"/>
      <c r="F428" s="29"/>
      <c r="G428" s="26"/>
      <c r="I428" s="23"/>
      <c r="L428" s="27"/>
      <c r="M428" s="27"/>
      <c r="N428" s="27"/>
      <c r="O428" s="27"/>
      <c r="P428" s="27"/>
      <c r="Q428" s="27"/>
      <c r="R428" s="27"/>
      <c r="S428" s="56"/>
      <c r="T428" s="27"/>
      <c r="U428" s="27"/>
      <c r="W428" s="23"/>
      <c r="X428" s="23"/>
      <c r="Y428" s="24"/>
      <c r="AB428" s="23"/>
      <c r="AC428" s="23"/>
    </row>
    <row r="429" spans="1:30" customFormat="1" x14ac:dyDescent="0.25">
      <c r="A429" s="25"/>
      <c r="B429" s="28"/>
      <c r="C429" s="28"/>
      <c r="D429" s="23"/>
      <c r="E429" s="23"/>
      <c r="F429" s="29"/>
      <c r="G429" s="26"/>
      <c r="I429" s="23"/>
      <c r="L429" s="27"/>
      <c r="M429" s="27"/>
      <c r="N429" s="27"/>
      <c r="O429" s="27"/>
      <c r="P429" s="27"/>
      <c r="Q429" s="27"/>
      <c r="R429" s="27"/>
      <c r="S429" s="56"/>
      <c r="T429" s="27"/>
      <c r="U429" s="27"/>
      <c r="W429" s="23"/>
      <c r="X429" s="23"/>
      <c r="Y429" s="24"/>
      <c r="AB429" s="23"/>
      <c r="AC429" s="23"/>
    </row>
    <row r="430" spans="1:30" customFormat="1" x14ac:dyDescent="0.25">
      <c r="A430" s="25"/>
      <c r="B430" s="28"/>
      <c r="C430" s="28"/>
      <c r="D430" s="23"/>
      <c r="E430" s="23"/>
      <c r="F430" s="29"/>
      <c r="G430" s="26"/>
      <c r="I430" s="23"/>
      <c r="L430" s="27"/>
      <c r="M430" s="27"/>
      <c r="N430" s="27"/>
      <c r="O430" s="27"/>
      <c r="P430" s="27"/>
      <c r="Q430" s="27"/>
      <c r="R430" s="27"/>
      <c r="S430" s="56"/>
      <c r="T430" s="27"/>
      <c r="U430" s="27"/>
      <c r="W430" s="23"/>
      <c r="X430" s="23"/>
      <c r="Y430" s="24"/>
      <c r="AB430" s="23"/>
      <c r="AC430" s="23"/>
    </row>
    <row r="431" spans="1:30" customFormat="1" x14ac:dyDescent="0.25">
      <c r="A431" s="25"/>
      <c r="B431" s="28"/>
      <c r="C431" s="28"/>
      <c r="D431" s="23"/>
      <c r="E431" s="23"/>
      <c r="F431" s="29"/>
      <c r="G431" s="26"/>
      <c r="I431" s="23"/>
      <c r="L431" s="27"/>
      <c r="M431" s="27"/>
      <c r="N431" s="27"/>
      <c r="O431" s="27"/>
      <c r="P431" s="27"/>
      <c r="Q431" s="27"/>
      <c r="R431" s="27"/>
      <c r="S431" s="56"/>
      <c r="T431" s="27"/>
      <c r="U431" s="27"/>
      <c r="W431" s="23"/>
      <c r="X431" s="23"/>
      <c r="Y431" s="24"/>
      <c r="AB431" s="23"/>
      <c r="AC431" s="23"/>
    </row>
    <row r="432" spans="1:30" customFormat="1" x14ac:dyDescent="0.25">
      <c r="A432" s="25"/>
      <c r="B432" s="28"/>
      <c r="C432" s="28"/>
      <c r="D432" s="23"/>
      <c r="E432" s="23"/>
      <c r="F432" s="29"/>
      <c r="G432" s="26"/>
      <c r="I432" s="23"/>
      <c r="L432" s="27"/>
      <c r="M432" s="27"/>
      <c r="N432" s="27"/>
      <c r="O432" s="27"/>
      <c r="P432" s="27"/>
      <c r="Q432" s="27"/>
      <c r="R432" s="27"/>
      <c r="S432" s="56"/>
      <c r="T432" s="27"/>
      <c r="U432" s="27"/>
      <c r="W432" s="23"/>
      <c r="X432" s="23"/>
      <c r="Y432" s="24"/>
      <c r="AB432" s="23"/>
      <c r="AC432" s="23"/>
    </row>
    <row r="433" spans="1:29" customFormat="1" x14ac:dyDescent="0.25">
      <c r="A433" s="25"/>
      <c r="B433" s="28"/>
      <c r="C433" s="28"/>
      <c r="D433" s="23"/>
      <c r="E433" s="23"/>
      <c r="F433" s="29"/>
      <c r="G433" s="26"/>
      <c r="I433" s="23"/>
      <c r="L433" s="27"/>
      <c r="M433" s="27"/>
      <c r="N433" s="27"/>
      <c r="O433" s="27"/>
      <c r="P433" s="27"/>
      <c r="Q433" s="27"/>
      <c r="R433" s="27"/>
      <c r="S433" s="56"/>
      <c r="T433" s="27"/>
      <c r="U433" s="27"/>
      <c r="W433" s="23"/>
      <c r="X433" s="23"/>
      <c r="Y433" s="24"/>
      <c r="AB433" s="23"/>
      <c r="AC433" s="23"/>
    </row>
    <row r="434" spans="1:29" customFormat="1" x14ac:dyDescent="0.25">
      <c r="A434" s="25"/>
      <c r="B434" s="28"/>
      <c r="C434" s="28"/>
      <c r="D434" s="23"/>
      <c r="E434" s="23"/>
      <c r="F434" s="29"/>
      <c r="G434" s="26"/>
      <c r="I434" s="23"/>
      <c r="L434" s="27"/>
      <c r="M434" s="27"/>
      <c r="N434" s="27"/>
      <c r="O434" s="27"/>
      <c r="P434" s="27"/>
      <c r="Q434" s="27"/>
      <c r="R434" s="27"/>
      <c r="S434" s="56"/>
      <c r="T434" s="27"/>
      <c r="U434" s="27"/>
      <c r="W434" s="23"/>
      <c r="X434" s="23"/>
      <c r="Y434" s="24"/>
      <c r="AB434" s="23"/>
      <c r="AC434" s="23"/>
    </row>
    <row r="435" spans="1:29" customFormat="1" x14ac:dyDescent="0.25">
      <c r="A435" s="25"/>
      <c r="B435" s="28"/>
      <c r="C435" s="28"/>
      <c r="D435" s="23"/>
      <c r="E435" s="23"/>
      <c r="F435" s="29"/>
      <c r="G435" s="26"/>
      <c r="I435" s="23"/>
      <c r="L435" s="27"/>
      <c r="M435" s="27"/>
      <c r="N435" s="27"/>
      <c r="O435" s="27"/>
      <c r="P435" s="27"/>
      <c r="Q435" s="27"/>
      <c r="R435" s="27"/>
      <c r="S435" s="56"/>
      <c r="T435" s="27"/>
      <c r="U435" s="27"/>
      <c r="W435" s="23"/>
      <c r="X435" s="23"/>
      <c r="Y435" s="24"/>
      <c r="AB435" s="23"/>
      <c r="AC435" s="23"/>
    </row>
    <row r="436" spans="1:29" customFormat="1" x14ac:dyDescent="0.25">
      <c r="A436" s="25"/>
      <c r="B436" s="28"/>
      <c r="C436" s="28"/>
      <c r="D436" s="23"/>
      <c r="E436" s="23"/>
      <c r="F436" s="29"/>
      <c r="G436" s="26"/>
      <c r="I436" s="23"/>
      <c r="L436" s="27"/>
      <c r="M436" s="27"/>
      <c r="N436" s="27"/>
      <c r="O436" s="27"/>
      <c r="P436" s="27"/>
      <c r="Q436" s="27"/>
      <c r="R436" s="27"/>
      <c r="S436" s="56"/>
      <c r="T436" s="27"/>
      <c r="U436" s="27"/>
      <c r="W436" s="23"/>
      <c r="X436" s="23"/>
      <c r="Y436" s="24"/>
      <c r="AB436" s="23"/>
      <c r="AC436" s="23"/>
    </row>
    <row r="437" spans="1:29" customFormat="1" x14ac:dyDescent="0.25">
      <c r="A437" s="25"/>
      <c r="B437" s="28"/>
      <c r="C437" s="28"/>
      <c r="D437" s="23"/>
      <c r="E437" s="23"/>
      <c r="F437" s="29"/>
      <c r="G437" s="26"/>
      <c r="I437" s="23"/>
      <c r="L437" s="27"/>
      <c r="M437" s="27"/>
      <c r="N437" s="27"/>
      <c r="O437" s="27"/>
      <c r="P437" s="27"/>
      <c r="Q437" s="27"/>
      <c r="R437" s="27"/>
      <c r="S437" s="56"/>
      <c r="T437" s="27"/>
      <c r="U437" s="27"/>
      <c r="W437" s="23"/>
      <c r="X437" s="23"/>
      <c r="Y437" s="24"/>
      <c r="AB437" s="23"/>
      <c r="AC437" s="23"/>
    </row>
    <row r="438" spans="1:29" customFormat="1" x14ac:dyDescent="0.25">
      <c r="A438" s="25"/>
      <c r="B438" s="28"/>
      <c r="C438" s="28"/>
      <c r="D438" s="23"/>
      <c r="E438" s="23"/>
      <c r="F438" s="29"/>
      <c r="G438" s="26"/>
      <c r="I438" s="23"/>
      <c r="L438" s="27"/>
      <c r="M438" s="27"/>
      <c r="N438" s="27"/>
      <c r="O438" s="27"/>
      <c r="P438" s="27"/>
      <c r="Q438" s="27"/>
      <c r="R438" s="27"/>
      <c r="S438" s="56"/>
      <c r="T438" s="27"/>
      <c r="U438" s="27"/>
      <c r="W438" s="23"/>
      <c r="X438" s="23"/>
      <c r="Y438" s="24"/>
      <c r="AB438" s="23"/>
      <c r="AC438" s="23"/>
    </row>
    <row r="439" spans="1:29" customFormat="1" x14ac:dyDescent="0.25">
      <c r="A439" s="25"/>
      <c r="B439" s="28"/>
      <c r="C439" s="28"/>
      <c r="D439" s="23"/>
      <c r="E439" s="23"/>
      <c r="F439" s="29"/>
      <c r="G439" s="26"/>
      <c r="I439" s="23"/>
      <c r="L439" s="27"/>
      <c r="M439" s="27"/>
      <c r="N439" s="27"/>
      <c r="O439" s="27"/>
      <c r="P439" s="27"/>
      <c r="Q439" s="27"/>
      <c r="R439" s="27"/>
      <c r="S439" s="56"/>
      <c r="T439" s="27"/>
      <c r="U439" s="27"/>
      <c r="W439" s="23"/>
      <c r="X439" s="23"/>
      <c r="Y439" s="24"/>
      <c r="AB439" s="23"/>
      <c r="AC439" s="23"/>
    </row>
    <row r="440" spans="1:29" customFormat="1" x14ac:dyDescent="0.25">
      <c r="A440" s="25"/>
      <c r="B440" s="28"/>
      <c r="C440" s="28"/>
      <c r="D440" s="23"/>
      <c r="E440" s="23"/>
      <c r="F440" s="29"/>
      <c r="G440" s="26"/>
      <c r="I440" s="23"/>
      <c r="L440" s="27"/>
      <c r="M440" s="27"/>
      <c r="N440" s="27"/>
      <c r="O440" s="27"/>
      <c r="P440" s="27"/>
      <c r="Q440" s="27"/>
      <c r="R440" s="27"/>
      <c r="S440" s="56"/>
      <c r="T440" s="27"/>
      <c r="U440" s="27"/>
      <c r="W440" s="23"/>
      <c r="X440" s="23"/>
      <c r="Y440" s="24"/>
      <c r="AB440" s="23"/>
      <c r="AC440" s="23"/>
    </row>
    <row r="441" spans="1:29" customFormat="1" x14ac:dyDescent="0.25">
      <c r="A441" s="25"/>
      <c r="B441" s="28"/>
      <c r="C441" s="28"/>
      <c r="D441" s="23"/>
      <c r="E441" s="23"/>
      <c r="F441" s="29"/>
      <c r="G441" s="26"/>
      <c r="I441" s="23"/>
      <c r="L441" s="27"/>
      <c r="M441" s="27"/>
      <c r="N441" s="27"/>
      <c r="O441" s="27"/>
      <c r="P441" s="27"/>
      <c r="Q441" s="27"/>
      <c r="R441" s="27"/>
      <c r="S441" s="56"/>
      <c r="T441" s="27"/>
      <c r="U441" s="27"/>
      <c r="W441" s="23"/>
      <c r="X441" s="23"/>
      <c r="Y441" s="24"/>
      <c r="AB441" s="23"/>
      <c r="AC441" s="23"/>
    </row>
    <row r="442" spans="1:29" customFormat="1" x14ac:dyDescent="0.25">
      <c r="A442" s="25"/>
      <c r="B442" s="28"/>
      <c r="C442" s="28"/>
      <c r="D442" s="23"/>
      <c r="E442" s="23"/>
      <c r="F442" s="29"/>
      <c r="G442" s="26"/>
      <c r="I442" s="23"/>
      <c r="L442" s="27"/>
      <c r="M442" s="27"/>
      <c r="N442" s="27"/>
      <c r="O442" s="27"/>
      <c r="P442" s="27"/>
      <c r="Q442" s="27"/>
      <c r="R442" s="27"/>
      <c r="S442" s="56"/>
      <c r="T442" s="27"/>
      <c r="U442" s="27"/>
      <c r="W442" s="23"/>
      <c r="X442" s="23"/>
      <c r="Y442" s="24"/>
      <c r="AB442" s="23"/>
      <c r="AC442" s="23"/>
    </row>
    <row r="443" spans="1:29" customFormat="1" x14ac:dyDescent="0.25">
      <c r="A443" s="25"/>
      <c r="B443" s="28"/>
      <c r="C443" s="28"/>
      <c r="D443" s="23"/>
      <c r="E443" s="23"/>
      <c r="F443" s="29"/>
      <c r="G443" s="26"/>
      <c r="I443" s="23"/>
      <c r="L443" s="27"/>
      <c r="M443" s="27"/>
      <c r="N443" s="27"/>
      <c r="O443" s="27"/>
      <c r="P443" s="27"/>
      <c r="Q443" s="27"/>
      <c r="R443" s="27"/>
      <c r="S443" s="56"/>
      <c r="T443" s="27"/>
      <c r="U443" s="27"/>
      <c r="W443" s="23"/>
      <c r="X443" s="23"/>
      <c r="Y443" s="24"/>
      <c r="AB443" s="23"/>
      <c r="AC443" s="23"/>
    </row>
    <row r="444" spans="1:29" customFormat="1" x14ac:dyDescent="0.25">
      <c r="A444" s="25"/>
      <c r="B444" s="28"/>
      <c r="C444" s="28"/>
      <c r="D444" s="23"/>
      <c r="E444" s="23"/>
      <c r="F444" s="29"/>
      <c r="G444" s="26"/>
      <c r="I444" s="23"/>
      <c r="L444" s="27"/>
      <c r="M444" s="27"/>
      <c r="N444" s="27"/>
      <c r="O444" s="27"/>
      <c r="P444" s="27"/>
      <c r="Q444" s="27"/>
      <c r="R444" s="27"/>
      <c r="S444" s="56"/>
      <c r="T444" s="27"/>
      <c r="U444" s="27"/>
      <c r="W444" s="23"/>
      <c r="X444" s="23"/>
      <c r="Y444" s="24"/>
      <c r="AB444" s="23"/>
      <c r="AC444" s="23"/>
    </row>
    <row r="445" spans="1:29" customFormat="1" x14ac:dyDescent="0.25">
      <c r="A445" s="25"/>
      <c r="B445" s="28"/>
      <c r="C445" s="28"/>
      <c r="D445" s="23"/>
      <c r="E445" s="23"/>
      <c r="F445" s="29"/>
      <c r="G445" s="26"/>
      <c r="I445" s="23"/>
      <c r="L445" s="27"/>
      <c r="M445" s="27"/>
      <c r="N445" s="27"/>
      <c r="O445" s="27"/>
      <c r="P445" s="27"/>
      <c r="Q445" s="27"/>
      <c r="R445" s="27"/>
      <c r="S445" s="56"/>
      <c r="T445" s="27"/>
      <c r="U445" s="27"/>
      <c r="W445" s="23"/>
      <c r="X445" s="23"/>
      <c r="Y445" s="24"/>
      <c r="AB445" s="23"/>
      <c r="AC445" s="23"/>
    </row>
    <row r="446" spans="1:29" customFormat="1" x14ac:dyDescent="0.25">
      <c r="A446" s="25"/>
      <c r="B446" s="28"/>
      <c r="C446" s="28"/>
      <c r="D446" s="23"/>
      <c r="E446" s="23"/>
      <c r="F446" s="29"/>
      <c r="G446" s="26"/>
      <c r="I446" s="23"/>
      <c r="L446" s="27"/>
      <c r="M446" s="27"/>
      <c r="N446" s="27"/>
      <c r="O446" s="27"/>
      <c r="P446" s="27"/>
      <c r="Q446" s="27"/>
      <c r="R446" s="27"/>
      <c r="S446" s="56"/>
      <c r="T446" s="27"/>
      <c r="U446" s="27"/>
      <c r="W446" s="23"/>
      <c r="X446" s="23"/>
      <c r="Y446" s="24"/>
      <c r="AB446" s="23"/>
      <c r="AC446" s="23"/>
    </row>
    <row r="447" spans="1:29" customFormat="1" x14ac:dyDescent="0.25">
      <c r="A447" s="25"/>
      <c r="B447" s="28"/>
      <c r="C447" s="28"/>
      <c r="D447" s="23"/>
      <c r="E447" s="23"/>
      <c r="F447" s="29"/>
      <c r="G447" s="26"/>
      <c r="I447" s="23"/>
      <c r="L447" s="27"/>
      <c r="M447" s="27"/>
      <c r="N447" s="27"/>
      <c r="O447" s="27"/>
      <c r="P447" s="27"/>
      <c r="Q447" s="27"/>
      <c r="R447" s="27"/>
      <c r="S447" s="56"/>
      <c r="T447" s="27"/>
      <c r="U447" s="27"/>
      <c r="W447" s="23"/>
      <c r="X447" s="23"/>
      <c r="Y447" s="24"/>
      <c r="AB447" s="23"/>
      <c r="AC447" s="23"/>
    </row>
    <row r="448" spans="1:29" customFormat="1" x14ac:dyDescent="0.25">
      <c r="A448" s="25"/>
      <c r="B448" s="28"/>
      <c r="C448" s="28"/>
      <c r="D448" s="23"/>
      <c r="E448" s="23"/>
      <c r="F448" s="29"/>
      <c r="G448" s="26"/>
      <c r="I448" s="23"/>
      <c r="L448" s="27"/>
      <c r="M448" s="27"/>
      <c r="N448" s="27"/>
      <c r="O448" s="27"/>
      <c r="P448" s="27"/>
      <c r="Q448" s="27"/>
      <c r="R448" s="27"/>
      <c r="S448" s="56"/>
      <c r="T448" s="27"/>
      <c r="U448" s="27"/>
      <c r="W448" s="23"/>
      <c r="X448" s="23"/>
      <c r="Y448" s="24"/>
      <c r="AB448" s="23"/>
      <c r="AC448" s="23"/>
    </row>
    <row r="449" spans="1:29" customFormat="1" x14ac:dyDescent="0.25">
      <c r="A449" s="25"/>
      <c r="B449" s="28"/>
      <c r="C449" s="28"/>
      <c r="D449" s="23"/>
      <c r="E449" s="23"/>
      <c r="F449" s="29"/>
      <c r="G449" s="26"/>
      <c r="I449" s="23"/>
      <c r="L449" s="27"/>
      <c r="M449" s="27"/>
      <c r="N449" s="27"/>
      <c r="O449" s="27"/>
      <c r="P449" s="27"/>
      <c r="Q449" s="27"/>
      <c r="R449" s="27"/>
      <c r="S449" s="56"/>
      <c r="T449" s="27"/>
      <c r="U449" s="27"/>
      <c r="W449" s="23"/>
      <c r="X449" s="23"/>
      <c r="Y449" s="24"/>
      <c r="AB449" s="23"/>
      <c r="AC449" s="23"/>
    </row>
    <row r="450" spans="1:29" customFormat="1" x14ac:dyDescent="0.25">
      <c r="A450" s="25"/>
      <c r="B450" s="28"/>
      <c r="C450" s="28"/>
      <c r="D450" s="23"/>
      <c r="E450" s="23"/>
      <c r="F450" s="29"/>
      <c r="G450" s="26"/>
      <c r="I450" s="23"/>
      <c r="L450" s="27"/>
      <c r="M450" s="27"/>
      <c r="N450" s="27"/>
      <c r="O450" s="27"/>
      <c r="P450" s="27"/>
      <c r="Q450" s="27"/>
      <c r="R450" s="27"/>
      <c r="S450" s="56"/>
      <c r="T450" s="27"/>
      <c r="U450" s="27"/>
      <c r="W450" s="23"/>
      <c r="X450" s="23"/>
      <c r="Y450" s="24"/>
      <c r="AB450" s="23"/>
      <c r="AC450" s="23"/>
    </row>
    <row r="451" spans="1:29" customFormat="1" x14ac:dyDescent="0.25">
      <c r="A451" s="25"/>
      <c r="B451" s="28"/>
      <c r="C451" s="28"/>
      <c r="D451" s="23"/>
      <c r="E451" s="23"/>
      <c r="F451" s="29"/>
      <c r="G451" s="26"/>
      <c r="I451" s="23"/>
      <c r="L451" s="27"/>
      <c r="M451" s="27"/>
      <c r="N451" s="27"/>
      <c r="O451" s="27"/>
      <c r="P451" s="27"/>
      <c r="Q451" s="27"/>
      <c r="R451" s="27"/>
      <c r="S451" s="56"/>
      <c r="T451" s="27"/>
      <c r="U451" s="27"/>
      <c r="W451" s="23"/>
      <c r="X451" s="23"/>
      <c r="Y451" s="24"/>
      <c r="AB451" s="23"/>
      <c r="AC451" s="23"/>
    </row>
    <row r="452" spans="1:29" customFormat="1" x14ac:dyDescent="0.25">
      <c r="A452" s="25"/>
      <c r="B452" s="28"/>
      <c r="C452" s="28"/>
      <c r="D452" s="23"/>
      <c r="E452" s="23"/>
      <c r="F452" s="29"/>
      <c r="G452" s="26"/>
      <c r="I452" s="23"/>
      <c r="L452" s="27"/>
      <c r="M452" s="27"/>
      <c r="N452" s="27"/>
      <c r="O452" s="27"/>
      <c r="P452" s="27"/>
      <c r="Q452" s="27"/>
      <c r="R452" s="27"/>
      <c r="S452" s="56"/>
      <c r="T452" s="27"/>
      <c r="U452" s="27"/>
      <c r="W452" s="23"/>
      <c r="X452" s="23"/>
      <c r="Y452" s="24"/>
      <c r="AB452" s="23"/>
      <c r="AC452" s="23"/>
    </row>
    <row r="453" spans="1:29" customFormat="1" x14ac:dyDescent="0.25">
      <c r="A453" s="25"/>
      <c r="B453" s="28"/>
      <c r="C453" s="28"/>
      <c r="D453" s="23"/>
      <c r="E453" s="23"/>
      <c r="F453" s="29"/>
      <c r="G453" s="26"/>
      <c r="I453" s="23"/>
      <c r="L453" s="27"/>
      <c r="M453" s="27"/>
      <c r="N453" s="27"/>
      <c r="O453" s="27"/>
      <c r="P453" s="27"/>
      <c r="Q453" s="27"/>
      <c r="R453" s="27"/>
      <c r="S453" s="56"/>
      <c r="T453" s="27"/>
      <c r="U453" s="27"/>
      <c r="W453" s="23"/>
      <c r="X453" s="23"/>
      <c r="Y453" s="24"/>
      <c r="AB453" s="23"/>
      <c r="AC453" s="23"/>
    </row>
    <row r="454" spans="1:29" customFormat="1" x14ac:dyDescent="0.25">
      <c r="A454" s="25"/>
      <c r="B454" s="28"/>
      <c r="C454" s="28"/>
      <c r="D454" s="23"/>
      <c r="E454" s="23"/>
      <c r="F454" s="29"/>
      <c r="G454" s="26"/>
      <c r="I454" s="23"/>
      <c r="L454" s="27"/>
      <c r="M454" s="27"/>
      <c r="N454" s="27"/>
      <c r="O454" s="27"/>
      <c r="P454" s="27"/>
      <c r="Q454" s="27"/>
      <c r="R454" s="27"/>
      <c r="S454" s="56"/>
      <c r="T454" s="27"/>
      <c r="U454" s="27"/>
      <c r="W454" s="23"/>
      <c r="X454" s="23"/>
      <c r="Y454" s="24"/>
      <c r="AB454" s="23"/>
      <c r="AC454" s="23"/>
    </row>
    <row r="455" spans="1:29" customFormat="1" x14ac:dyDescent="0.25">
      <c r="A455" s="25"/>
      <c r="B455" s="28"/>
      <c r="C455" s="28"/>
      <c r="D455" s="23"/>
      <c r="E455" s="23"/>
      <c r="F455" s="29"/>
      <c r="G455" s="26"/>
      <c r="I455" s="23"/>
      <c r="L455" s="27"/>
      <c r="M455" s="27"/>
      <c r="N455" s="27"/>
      <c r="O455" s="27"/>
      <c r="P455" s="27"/>
      <c r="Q455" s="27"/>
      <c r="R455" s="27"/>
      <c r="S455" s="56"/>
      <c r="T455" s="27"/>
      <c r="U455" s="27"/>
      <c r="W455" s="23"/>
      <c r="X455" s="23"/>
      <c r="Y455" s="24"/>
      <c r="AB455" s="23"/>
      <c r="AC455" s="23"/>
    </row>
    <row r="456" spans="1:29" customFormat="1" x14ac:dyDescent="0.25">
      <c r="A456" s="25"/>
      <c r="B456" s="28"/>
      <c r="C456" s="28"/>
      <c r="D456" s="23"/>
      <c r="E456" s="23"/>
      <c r="F456" s="29"/>
      <c r="G456" s="26"/>
      <c r="I456" s="23"/>
      <c r="L456" s="27"/>
      <c r="M456" s="27"/>
      <c r="N456" s="27"/>
      <c r="O456" s="27"/>
      <c r="P456" s="27"/>
      <c r="Q456" s="27"/>
      <c r="R456" s="27"/>
      <c r="S456" s="56"/>
      <c r="T456" s="27"/>
      <c r="U456" s="27"/>
      <c r="W456" s="23"/>
      <c r="X456" s="23"/>
      <c r="Y456" s="24"/>
      <c r="AB456" s="23"/>
      <c r="AC456" s="23"/>
    </row>
    <row r="457" spans="1:29" customFormat="1" x14ac:dyDescent="0.25">
      <c r="A457" s="25"/>
      <c r="B457" s="28"/>
      <c r="C457" s="28"/>
      <c r="D457" s="23"/>
      <c r="E457" s="23"/>
      <c r="F457" s="29"/>
      <c r="G457" s="26"/>
      <c r="I457" s="23"/>
      <c r="L457" s="27"/>
      <c r="M457" s="27"/>
      <c r="N457" s="27"/>
      <c r="O457" s="27"/>
      <c r="P457" s="27"/>
      <c r="Q457" s="27"/>
      <c r="R457" s="27"/>
      <c r="S457" s="56"/>
      <c r="T457" s="27"/>
      <c r="U457" s="27"/>
      <c r="W457" s="23"/>
      <c r="X457" s="23"/>
      <c r="Y457" s="24"/>
      <c r="AB457" s="23"/>
      <c r="AC457" s="23"/>
    </row>
    <row r="458" spans="1:29" customFormat="1" x14ac:dyDescent="0.25">
      <c r="A458" s="25"/>
      <c r="B458" s="28"/>
      <c r="C458" s="28"/>
      <c r="D458" s="23"/>
      <c r="E458" s="23"/>
      <c r="F458" s="29"/>
      <c r="G458" s="26"/>
      <c r="I458" s="23"/>
      <c r="L458" s="27"/>
      <c r="M458" s="27"/>
      <c r="N458" s="27"/>
      <c r="O458" s="27"/>
      <c r="P458" s="27"/>
      <c r="Q458" s="27"/>
      <c r="R458" s="27"/>
      <c r="S458" s="56"/>
      <c r="T458" s="27"/>
      <c r="U458" s="27"/>
      <c r="W458" s="23"/>
      <c r="X458" s="23"/>
      <c r="Y458" s="24"/>
      <c r="AB458" s="23"/>
      <c r="AC458" s="23"/>
    </row>
    <row r="459" spans="1:29" customFormat="1" x14ac:dyDescent="0.25">
      <c r="A459" s="25"/>
      <c r="B459" s="28"/>
      <c r="C459" s="28"/>
      <c r="D459" s="23"/>
      <c r="E459" s="23"/>
      <c r="F459" s="29"/>
      <c r="G459" s="26"/>
      <c r="I459" s="23"/>
      <c r="L459" s="27"/>
      <c r="M459" s="27"/>
      <c r="N459" s="27"/>
      <c r="O459" s="27"/>
      <c r="P459" s="27"/>
      <c r="Q459" s="27"/>
      <c r="R459" s="27"/>
      <c r="S459" s="56"/>
      <c r="T459" s="27"/>
      <c r="U459" s="27"/>
      <c r="W459" s="23"/>
      <c r="X459" s="23"/>
      <c r="Y459" s="24"/>
      <c r="AB459" s="23"/>
      <c r="AC459" s="23"/>
    </row>
    <row r="460" spans="1:29" customFormat="1" x14ac:dyDescent="0.25">
      <c r="A460" s="25"/>
      <c r="B460" s="28"/>
      <c r="C460" s="28"/>
      <c r="D460" s="23"/>
      <c r="E460" s="23"/>
      <c r="F460" s="29"/>
      <c r="G460" s="26"/>
      <c r="I460" s="23"/>
      <c r="L460" s="27"/>
      <c r="M460" s="27"/>
      <c r="N460" s="27"/>
      <c r="O460" s="27"/>
      <c r="P460" s="27"/>
      <c r="Q460" s="27"/>
      <c r="R460" s="27"/>
      <c r="S460" s="56"/>
      <c r="T460" s="27"/>
      <c r="U460" s="27"/>
      <c r="W460" s="23"/>
      <c r="X460" s="23"/>
      <c r="Y460" s="24"/>
      <c r="AB460" s="23"/>
      <c r="AC460" s="23"/>
    </row>
    <row r="461" spans="1:29" customFormat="1" x14ac:dyDescent="0.25">
      <c r="A461" s="25"/>
      <c r="B461" s="28"/>
      <c r="C461" s="28"/>
      <c r="D461" s="23"/>
      <c r="E461" s="23"/>
      <c r="F461" s="29"/>
      <c r="G461" s="26"/>
      <c r="I461" s="23"/>
      <c r="L461" s="27"/>
      <c r="M461" s="27"/>
      <c r="N461" s="27"/>
      <c r="O461" s="27"/>
      <c r="P461" s="27"/>
      <c r="Q461" s="27"/>
      <c r="R461" s="27"/>
      <c r="S461" s="56"/>
      <c r="T461" s="27"/>
      <c r="U461" s="27"/>
      <c r="W461" s="23"/>
      <c r="X461" s="23"/>
      <c r="Y461" s="24"/>
      <c r="AB461" s="23"/>
      <c r="AC461" s="23"/>
    </row>
    <row r="462" spans="1:29" customFormat="1" x14ac:dyDescent="0.25">
      <c r="A462" s="25"/>
      <c r="B462" s="28"/>
      <c r="C462" s="28"/>
      <c r="D462" s="23"/>
      <c r="E462" s="23"/>
      <c r="F462" s="29"/>
      <c r="G462" s="26"/>
      <c r="I462" s="23"/>
      <c r="L462" s="27"/>
      <c r="M462" s="27"/>
      <c r="N462" s="27"/>
      <c r="O462" s="27"/>
      <c r="P462" s="27"/>
      <c r="Q462" s="27"/>
      <c r="R462" s="27"/>
      <c r="S462" s="56"/>
      <c r="T462" s="27"/>
      <c r="U462" s="27"/>
      <c r="W462" s="23"/>
      <c r="X462" s="23"/>
      <c r="Y462" s="24"/>
      <c r="AB462" s="23"/>
      <c r="AC462" s="23"/>
    </row>
    <row r="463" spans="1:29" customFormat="1" x14ac:dyDescent="0.25">
      <c r="A463" s="25"/>
      <c r="B463" s="28"/>
      <c r="C463" s="28"/>
      <c r="D463" s="23"/>
      <c r="E463" s="23"/>
      <c r="F463" s="29"/>
      <c r="G463" s="26"/>
      <c r="I463" s="23"/>
      <c r="L463" s="27"/>
      <c r="M463" s="27"/>
      <c r="N463" s="27"/>
      <c r="O463" s="27"/>
      <c r="P463" s="27"/>
      <c r="Q463" s="27"/>
      <c r="R463" s="27"/>
      <c r="S463" s="56"/>
      <c r="T463" s="27"/>
      <c r="U463" s="27"/>
      <c r="W463" s="23"/>
      <c r="X463" s="23"/>
      <c r="Y463" s="24"/>
      <c r="AB463" s="23"/>
      <c r="AC463" s="23"/>
    </row>
    <row r="464" spans="1:29" customFormat="1" x14ac:dyDescent="0.25">
      <c r="A464" s="25"/>
      <c r="B464" s="28"/>
      <c r="C464" s="28"/>
      <c r="D464" s="23"/>
      <c r="E464" s="23"/>
      <c r="F464" s="29"/>
      <c r="G464" s="26"/>
      <c r="I464" s="23"/>
      <c r="L464" s="27"/>
      <c r="M464" s="27"/>
      <c r="N464" s="27"/>
      <c r="O464" s="27"/>
      <c r="P464" s="27"/>
      <c r="Q464" s="27"/>
      <c r="R464" s="27"/>
      <c r="S464" s="56"/>
      <c r="T464" s="27"/>
      <c r="U464" s="27"/>
      <c r="W464" s="23"/>
      <c r="X464" s="23"/>
      <c r="Y464" s="24"/>
      <c r="AB464" s="23"/>
      <c r="AC464" s="23"/>
    </row>
    <row r="465" spans="1:29" customFormat="1" x14ac:dyDescent="0.25">
      <c r="A465" s="25"/>
      <c r="B465" s="28"/>
      <c r="C465" s="28"/>
      <c r="D465" s="23"/>
      <c r="E465" s="23"/>
      <c r="F465" s="29"/>
      <c r="G465" s="26"/>
      <c r="I465" s="23"/>
      <c r="L465" s="27"/>
      <c r="M465" s="27"/>
      <c r="N465" s="27"/>
      <c r="O465" s="27"/>
      <c r="P465" s="27"/>
      <c r="Q465" s="27"/>
      <c r="R465" s="27"/>
      <c r="S465" s="56"/>
      <c r="T465" s="27"/>
      <c r="U465" s="27"/>
      <c r="W465" s="23"/>
      <c r="X465" s="23"/>
      <c r="Y465" s="24"/>
      <c r="AB465" s="23"/>
      <c r="AC465" s="23"/>
    </row>
    <row r="466" spans="1:29" customFormat="1" x14ac:dyDescent="0.25">
      <c r="A466" s="25"/>
      <c r="B466" s="28"/>
      <c r="C466" s="28"/>
      <c r="D466" s="23"/>
      <c r="E466" s="23"/>
      <c r="F466" s="29"/>
      <c r="G466" s="26"/>
      <c r="I466" s="23"/>
      <c r="L466" s="27"/>
      <c r="M466" s="27"/>
      <c r="N466" s="27"/>
      <c r="O466" s="27"/>
      <c r="P466" s="27"/>
      <c r="Q466" s="27"/>
      <c r="R466" s="27"/>
      <c r="S466" s="56"/>
      <c r="T466" s="27"/>
      <c r="U466" s="27"/>
      <c r="W466" s="23"/>
      <c r="X466" s="23"/>
      <c r="Y466" s="24"/>
      <c r="AB466" s="23"/>
      <c r="AC466" s="23"/>
    </row>
    <row r="467" spans="1:29" customFormat="1" x14ac:dyDescent="0.25">
      <c r="A467" s="25"/>
      <c r="B467" s="28"/>
      <c r="C467" s="28"/>
      <c r="D467" s="23"/>
      <c r="E467" s="23"/>
      <c r="F467" s="29"/>
      <c r="G467" s="26"/>
      <c r="I467" s="23"/>
      <c r="L467" s="27"/>
      <c r="M467" s="27"/>
      <c r="N467" s="27"/>
      <c r="O467" s="27"/>
      <c r="P467" s="27"/>
      <c r="Q467" s="27"/>
      <c r="R467" s="27"/>
      <c r="S467" s="56"/>
      <c r="T467" s="27"/>
      <c r="U467" s="27"/>
      <c r="W467" s="23"/>
      <c r="X467" s="23"/>
      <c r="Y467" s="24"/>
      <c r="AB467" s="23"/>
      <c r="AC467" s="23"/>
    </row>
    <row r="468" spans="1:29" customFormat="1" x14ac:dyDescent="0.25">
      <c r="A468" s="25"/>
      <c r="B468" s="28"/>
      <c r="C468" s="28"/>
      <c r="D468" s="23"/>
      <c r="E468" s="23"/>
      <c r="F468" s="29"/>
      <c r="G468" s="26"/>
      <c r="I468" s="23"/>
      <c r="L468" s="27"/>
      <c r="M468" s="27"/>
      <c r="N468" s="27"/>
      <c r="O468" s="27"/>
      <c r="P468" s="27"/>
      <c r="Q468" s="27"/>
      <c r="R468" s="27"/>
      <c r="S468" s="56"/>
      <c r="T468" s="27"/>
      <c r="U468" s="27"/>
      <c r="W468" s="23"/>
      <c r="X468" s="23"/>
      <c r="Y468" s="24"/>
      <c r="AB468" s="23"/>
      <c r="AC468" s="23"/>
    </row>
    <row r="469" spans="1:29" customFormat="1" x14ac:dyDescent="0.25">
      <c r="A469" s="25"/>
      <c r="B469" s="28"/>
      <c r="C469" s="28"/>
      <c r="D469" s="23"/>
      <c r="E469" s="23"/>
      <c r="F469" s="29"/>
      <c r="G469" s="26"/>
      <c r="I469" s="23"/>
      <c r="L469" s="27"/>
      <c r="M469" s="27"/>
      <c r="N469" s="27"/>
      <c r="O469" s="27"/>
      <c r="P469" s="27"/>
      <c r="Q469" s="27"/>
      <c r="R469" s="27"/>
      <c r="S469" s="56"/>
      <c r="T469" s="27"/>
      <c r="U469" s="27"/>
      <c r="W469" s="23"/>
      <c r="X469" s="23"/>
      <c r="Y469" s="24"/>
      <c r="AB469" s="23"/>
      <c r="AC469" s="23"/>
    </row>
    <row r="470" spans="1:29" customFormat="1" x14ac:dyDescent="0.25">
      <c r="A470" s="25"/>
      <c r="B470" s="28"/>
      <c r="C470" s="28"/>
      <c r="D470" s="23"/>
      <c r="E470" s="23"/>
      <c r="F470" s="29"/>
      <c r="G470" s="26"/>
      <c r="I470" s="23"/>
      <c r="L470" s="27"/>
      <c r="M470" s="27"/>
      <c r="N470" s="27"/>
      <c r="O470" s="27"/>
      <c r="P470" s="27"/>
      <c r="Q470" s="27"/>
      <c r="R470" s="27"/>
      <c r="S470" s="56"/>
      <c r="T470" s="27"/>
      <c r="U470" s="27"/>
      <c r="W470" s="23"/>
      <c r="X470" s="23"/>
      <c r="Y470" s="24"/>
      <c r="AB470" s="23"/>
      <c r="AC470" s="23"/>
    </row>
    <row r="471" spans="1:29" customFormat="1" x14ac:dyDescent="0.25">
      <c r="A471" s="25"/>
      <c r="B471" s="28"/>
      <c r="C471" s="28"/>
      <c r="D471" s="23"/>
      <c r="E471" s="23"/>
      <c r="F471" s="29"/>
      <c r="G471" s="26"/>
      <c r="I471" s="23"/>
      <c r="L471" s="27"/>
      <c r="M471" s="27"/>
      <c r="N471" s="27"/>
      <c r="O471" s="27"/>
      <c r="P471" s="27"/>
      <c r="Q471" s="27"/>
      <c r="R471" s="27"/>
      <c r="S471" s="56"/>
      <c r="T471" s="27"/>
      <c r="U471" s="27"/>
      <c r="W471" s="23"/>
      <c r="X471" s="23"/>
      <c r="Y471" s="24"/>
      <c r="AB471" s="23"/>
      <c r="AC471" s="23"/>
    </row>
    <row r="472" spans="1:29" customFormat="1" x14ac:dyDescent="0.25">
      <c r="A472" s="25"/>
      <c r="B472" s="28"/>
      <c r="C472" s="28"/>
      <c r="D472" s="23"/>
      <c r="E472" s="23"/>
      <c r="F472" s="29"/>
      <c r="G472" s="26"/>
      <c r="I472" s="23"/>
      <c r="L472" s="27"/>
      <c r="M472" s="27"/>
      <c r="N472" s="27"/>
      <c r="O472" s="27"/>
      <c r="P472" s="27"/>
      <c r="Q472" s="27"/>
      <c r="R472" s="27"/>
      <c r="S472" s="56"/>
      <c r="T472" s="27"/>
      <c r="U472" s="27"/>
      <c r="W472" s="23"/>
      <c r="X472" s="23"/>
      <c r="Y472" s="24"/>
      <c r="AB472" s="23"/>
      <c r="AC472" s="23"/>
    </row>
    <row r="473" spans="1:29" customFormat="1" x14ac:dyDescent="0.25">
      <c r="A473" s="25"/>
      <c r="B473" s="28"/>
      <c r="C473" s="28"/>
      <c r="D473" s="23"/>
      <c r="E473" s="23"/>
      <c r="F473" s="29"/>
      <c r="G473" s="26"/>
      <c r="I473" s="23"/>
      <c r="L473" s="27"/>
      <c r="M473" s="27"/>
      <c r="N473" s="27"/>
      <c r="O473" s="27"/>
      <c r="P473" s="27"/>
      <c r="Q473" s="27"/>
      <c r="R473" s="27"/>
      <c r="S473" s="56"/>
      <c r="T473" s="27"/>
      <c r="U473" s="27"/>
      <c r="W473" s="23"/>
      <c r="X473" s="23"/>
      <c r="Y473" s="24"/>
      <c r="AB473" s="23"/>
      <c r="AC473" s="23"/>
    </row>
    <row r="474" spans="1:29" customFormat="1" x14ac:dyDescent="0.25">
      <c r="A474" s="25"/>
      <c r="B474" s="28"/>
      <c r="C474" s="28"/>
      <c r="D474" s="23"/>
      <c r="E474" s="23"/>
      <c r="F474" s="29"/>
      <c r="G474" s="26"/>
      <c r="I474" s="23"/>
      <c r="L474" s="27"/>
      <c r="M474" s="27"/>
      <c r="N474" s="27"/>
      <c r="O474" s="27"/>
      <c r="P474" s="27"/>
      <c r="Q474" s="27"/>
      <c r="R474" s="27"/>
      <c r="S474" s="56"/>
      <c r="T474" s="27"/>
      <c r="U474" s="27"/>
      <c r="W474" s="23"/>
      <c r="X474" s="23"/>
      <c r="Y474" s="24"/>
      <c r="AB474" s="23"/>
      <c r="AC474" s="23"/>
    </row>
    <row r="475" spans="1:29" customFormat="1" x14ac:dyDescent="0.25">
      <c r="A475" s="25"/>
      <c r="B475" s="28"/>
      <c r="C475" s="28"/>
      <c r="D475" s="23"/>
      <c r="E475" s="23"/>
      <c r="F475" s="29"/>
      <c r="G475" s="26"/>
      <c r="I475" s="23"/>
      <c r="L475" s="27"/>
      <c r="M475" s="27"/>
      <c r="N475" s="27"/>
      <c r="O475" s="27"/>
      <c r="P475" s="27"/>
      <c r="Q475" s="27"/>
      <c r="R475" s="27"/>
      <c r="S475" s="56"/>
      <c r="T475" s="27"/>
      <c r="U475" s="27"/>
      <c r="W475" s="23"/>
      <c r="X475" s="23"/>
      <c r="Y475" s="24"/>
      <c r="AB475" s="23"/>
      <c r="AC475" s="23"/>
    </row>
    <row r="476" spans="1:29" customFormat="1" x14ac:dyDescent="0.25">
      <c r="A476" s="25"/>
      <c r="B476" s="28"/>
      <c r="C476" s="28"/>
      <c r="D476" s="23"/>
      <c r="E476" s="23"/>
      <c r="F476" s="29"/>
      <c r="G476" s="26"/>
      <c r="I476" s="23"/>
      <c r="L476" s="27"/>
      <c r="M476" s="27"/>
      <c r="N476" s="27"/>
      <c r="O476" s="27"/>
      <c r="P476" s="27"/>
      <c r="Q476" s="27"/>
      <c r="R476" s="27"/>
      <c r="S476" s="56"/>
      <c r="T476" s="27"/>
      <c r="U476" s="27"/>
      <c r="W476" s="23"/>
      <c r="X476" s="23"/>
      <c r="Y476" s="24"/>
      <c r="AB476" s="23"/>
      <c r="AC476" s="23"/>
    </row>
    <row r="477" spans="1:29" customFormat="1" x14ac:dyDescent="0.25">
      <c r="A477" s="25"/>
      <c r="B477" s="28"/>
      <c r="C477" s="28"/>
      <c r="D477" s="23"/>
      <c r="E477" s="23"/>
      <c r="F477" s="29"/>
      <c r="G477" s="26"/>
      <c r="I477" s="23"/>
      <c r="L477" s="27"/>
      <c r="M477" s="27"/>
      <c r="N477" s="27"/>
      <c r="O477" s="27"/>
      <c r="P477" s="27"/>
      <c r="Q477" s="27"/>
      <c r="R477" s="27"/>
      <c r="S477" s="56"/>
      <c r="T477" s="27"/>
      <c r="U477" s="27"/>
      <c r="W477" s="23"/>
      <c r="X477" s="23"/>
      <c r="Y477" s="24"/>
      <c r="AB477" s="23"/>
      <c r="AC477" s="23"/>
    </row>
    <row r="478" spans="1:29" customFormat="1" x14ac:dyDescent="0.25">
      <c r="A478" s="25"/>
      <c r="B478" s="28"/>
      <c r="C478" s="28"/>
      <c r="D478" s="23"/>
      <c r="E478" s="23"/>
      <c r="F478" s="29"/>
      <c r="G478" s="26"/>
      <c r="I478" s="23"/>
      <c r="L478" s="27"/>
      <c r="M478" s="27"/>
      <c r="N478" s="27"/>
      <c r="O478" s="27"/>
      <c r="P478" s="27"/>
      <c r="Q478" s="27"/>
      <c r="R478" s="27"/>
      <c r="S478" s="56"/>
      <c r="T478" s="27"/>
      <c r="U478" s="27"/>
      <c r="W478" s="23"/>
      <c r="X478" s="23"/>
      <c r="Y478" s="24"/>
      <c r="AB478" s="23"/>
      <c r="AC478" s="23"/>
    </row>
    <row r="479" spans="1:29" customFormat="1" x14ac:dyDescent="0.25">
      <c r="A479" s="25"/>
      <c r="B479" s="28"/>
      <c r="C479" s="28"/>
      <c r="D479" s="23"/>
      <c r="E479" s="23"/>
      <c r="F479" s="29"/>
      <c r="G479" s="26"/>
      <c r="I479" s="23"/>
      <c r="L479" s="27"/>
      <c r="M479" s="27"/>
      <c r="N479" s="27"/>
      <c r="O479" s="27"/>
      <c r="P479" s="27"/>
      <c r="Q479" s="27"/>
      <c r="R479" s="27"/>
      <c r="S479" s="56"/>
      <c r="T479" s="27"/>
      <c r="U479" s="27"/>
      <c r="W479" s="23"/>
      <c r="X479" s="23"/>
      <c r="Y479" s="24"/>
      <c r="AB479" s="23"/>
      <c r="AC479" s="23"/>
    </row>
    <row r="480" spans="1:29" customFormat="1" x14ac:dyDescent="0.25">
      <c r="A480" s="25"/>
      <c r="B480" s="28"/>
      <c r="C480" s="28"/>
      <c r="D480" s="23"/>
      <c r="E480" s="23"/>
      <c r="F480" s="29"/>
      <c r="G480" s="26"/>
      <c r="I480" s="23"/>
      <c r="L480" s="27"/>
      <c r="M480" s="27"/>
      <c r="N480" s="27"/>
      <c r="O480" s="27"/>
      <c r="P480" s="27"/>
      <c r="Q480" s="27"/>
      <c r="R480" s="27"/>
      <c r="S480" s="56"/>
      <c r="T480" s="27"/>
      <c r="U480" s="27"/>
      <c r="W480" s="23"/>
      <c r="X480" s="23"/>
      <c r="Y480" s="24"/>
      <c r="AB480" s="23"/>
      <c r="AC480" s="23"/>
    </row>
    <row r="481" spans="1:29" customFormat="1" x14ac:dyDescent="0.25">
      <c r="A481" s="25"/>
      <c r="B481" s="28"/>
      <c r="C481" s="28"/>
      <c r="D481" s="23"/>
      <c r="E481" s="23"/>
      <c r="F481" s="29"/>
      <c r="G481" s="26"/>
      <c r="I481" s="23"/>
      <c r="L481" s="27"/>
      <c r="M481" s="27"/>
      <c r="N481" s="27"/>
      <c r="O481" s="27"/>
      <c r="P481" s="27"/>
      <c r="Q481" s="27"/>
      <c r="R481" s="27"/>
      <c r="S481" s="56"/>
      <c r="T481" s="27"/>
      <c r="U481" s="27"/>
      <c r="W481" s="23"/>
      <c r="X481" s="23"/>
      <c r="Y481" s="24"/>
      <c r="AB481" s="23"/>
      <c r="AC481" s="23"/>
    </row>
    <row r="482" spans="1:29" customFormat="1" x14ac:dyDescent="0.25">
      <c r="A482" s="25"/>
      <c r="B482" s="28"/>
      <c r="C482" s="28"/>
      <c r="D482" s="23"/>
      <c r="E482" s="23"/>
      <c r="F482" s="29"/>
      <c r="G482" s="26"/>
      <c r="I482" s="23"/>
      <c r="L482" s="27"/>
      <c r="M482" s="27"/>
      <c r="N482" s="27"/>
      <c r="O482" s="27"/>
      <c r="P482" s="27"/>
      <c r="Q482" s="27"/>
      <c r="R482" s="27"/>
      <c r="S482" s="56"/>
      <c r="T482" s="27"/>
      <c r="U482" s="27"/>
      <c r="W482" s="23"/>
      <c r="X482" s="23"/>
      <c r="Y482" s="24"/>
      <c r="AB482" s="23"/>
      <c r="AC482" s="23"/>
    </row>
    <row r="483" spans="1:29" customFormat="1" x14ac:dyDescent="0.25">
      <c r="A483" s="25"/>
      <c r="B483" s="28"/>
      <c r="C483" s="28"/>
      <c r="D483" s="23"/>
      <c r="E483" s="23"/>
      <c r="F483" s="29"/>
      <c r="G483" s="26"/>
      <c r="I483" s="23"/>
      <c r="L483" s="27"/>
      <c r="M483" s="27"/>
      <c r="N483" s="27"/>
      <c r="O483" s="27"/>
      <c r="P483" s="27"/>
      <c r="Q483" s="27"/>
      <c r="R483" s="27"/>
      <c r="S483" s="56"/>
      <c r="T483" s="27"/>
      <c r="U483" s="27"/>
      <c r="W483" s="23"/>
      <c r="X483" s="23"/>
      <c r="Y483" s="24"/>
      <c r="AB483" s="23"/>
      <c r="AC483" s="23"/>
    </row>
    <row r="484" spans="1:29" customFormat="1" x14ac:dyDescent="0.25">
      <c r="A484" s="25"/>
      <c r="B484" s="28"/>
      <c r="C484" s="28"/>
      <c r="D484" s="23"/>
      <c r="E484" s="23"/>
      <c r="F484" s="29"/>
      <c r="G484" s="26"/>
      <c r="I484" s="23"/>
      <c r="L484" s="27"/>
      <c r="M484" s="27"/>
      <c r="N484" s="27"/>
      <c r="O484" s="27"/>
      <c r="P484" s="27"/>
      <c r="Q484" s="27"/>
      <c r="R484" s="27"/>
      <c r="S484" s="56"/>
      <c r="T484" s="27"/>
      <c r="U484" s="27"/>
      <c r="W484" s="23"/>
      <c r="X484" s="23"/>
      <c r="Y484" s="24"/>
      <c r="AB484" s="23"/>
      <c r="AC484" s="23"/>
    </row>
    <row r="485" spans="1:29" customFormat="1" x14ac:dyDescent="0.25">
      <c r="A485" s="25"/>
      <c r="B485" s="28"/>
      <c r="C485" s="28"/>
      <c r="D485" s="23"/>
      <c r="E485" s="23"/>
      <c r="F485" s="29"/>
      <c r="G485" s="26"/>
      <c r="I485" s="23"/>
      <c r="L485" s="27"/>
      <c r="M485" s="27"/>
      <c r="N485" s="27"/>
      <c r="O485" s="27"/>
      <c r="P485" s="27"/>
      <c r="Q485" s="27"/>
      <c r="R485" s="27"/>
      <c r="S485" s="56"/>
      <c r="T485" s="27"/>
      <c r="U485" s="27"/>
      <c r="W485" s="23"/>
      <c r="X485" s="23"/>
      <c r="Y485" s="24"/>
      <c r="AB485" s="23"/>
      <c r="AC485" s="23"/>
    </row>
    <row r="486" spans="1:29" customFormat="1" x14ac:dyDescent="0.25">
      <c r="A486" s="25"/>
      <c r="B486" s="28"/>
      <c r="C486" s="28"/>
      <c r="D486" s="23"/>
      <c r="E486" s="23"/>
      <c r="F486" s="29"/>
      <c r="G486" s="26"/>
      <c r="I486" s="23"/>
      <c r="L486" s="27"/>
      <c r="M486" s="27"/>
      <c r="N486" s="27"/>
      <c r="O486" s="27"/>
      <c r="P486" s="27"/>
      <c r="Q486" s="27"/>
      <c r="R486" s="27"/>
      <c r="S486" s="56"/>
      <c r="T486" s="27"/>
      <c r="U486" s="27"/>
      <c r="W486" s="23"/>
      <c r="X486" s="23"/>
      <c r="Y486" s="24"/>
      <c r="AB486" s="23"/>
      <c r="AC486" s="23"/>
    </row>
    <row r="487" spans="1:29" customFormat="1" x14ac:dyDescent="0.25">
      <c r="A487" s="25"/>
      <c r="B487" s="28"/>
      <c r="C487" s="28"/>
      <c r="D487" s="23"/>
      <c r="E487" s="23"/>
      <c r="F487" s="29"/>
      <c r="G487" s="26"/>
      <c r="I487" s="23"/>
      <c r="L487" s="27"/>
      <c r="M487" s="27"/>
      <c r="N487" s="27"/>
      <c r="O487" s="27"/>
      <c r="P487" s="27"/>
      <c r="Q487" s="27"/>
      <c r="R487" s="27"/>
      <c r="S487" s="56"/>
      <c r="T487" s="27"/>
      <c r="U487" s="27"/>
      <c r="W487" s="23"/>
      <c r="X487" s="23"/>
      <c r="Y487" s="24"/>
      <c r="AB487" s="23"/>
      <c r="AC487" s="23"/>
    </row>
    <row r="488" spans="1:29" customFormat="1" x14ac:dyDescent="0.25">
      <c r="A488" s="25"/>
      <c r="B488" s="28"/>
      <c r="C488" s="28"/>
      <c r="D488" s="23"/>
      <c r="E488" s="23"/>
      <c r="F488" s="29"/>
      <c r="G488" s="26"/>
      <c r="I488" s="23"/>
      <c r="L488" s="27"/>
      <c r="M488" s="27"/>
      <c r="N488" s="27"/>
      <c r="O488" s="27"/>
      <c r="P488" s="27"/>
      <c r="Q488" s="27"/>
      <c r="R488" s="27"/>
      <c r="S488" s="56"/>
      <c r="T488" s="27"/>
      <c r="U488" s="27"/>
      <c r="W488" s="23"/>
      <c r="X488" s="23"/>
      <c r="Y488" s="24"/>
      <c r="AB488" s="23"/>
      <c r="AC488" s="23"/>
    </row>
    <row r="489" spans="1:29" customFormat="1" x14ac:dyDescent="0.25">
      <c r="A489" s="25"/>
      <c r="B489" s="28"/>
      <c r="C489" s="28"/>
      <c r="D489" s="23"/>
      <c r="E489" s="23"/>
      <c r="F489" s="29"/>
      <c r="G489" s="26"/>
      <c r="I489" s="23"/>
      <c r="L489" s="27"/>
      <c r="M489" s="27"/>
      <c r="N489" s="27"/>
      <c r="O489" s="27"/>
      <c r="P489" s="27"/>
      <c r="Q489" s="27"/>
      <c r="R489" s="27"/>
      <c r="S489" s="56"/>
      <c r="T489" s="27"/>
      <c r="U489" s="27"/>
      <c r="W489" s="23"/>
      <c r="X489" s="23"/>
      <c r="Y489" s="24"/>
      <c r="AB489" s="23"/>
      <c r="AC489" s="23"/>
    </row>
    <row r="490" spans="1:29" customFormat="1" x14ac:dyDescent="0.25">
      <c r="A490" s="25"/>
      <c r="B490" s="28"/>
      <c r="C490" s="28"/>
      <c r="D490" s="23"/>
      <c r="E490" s="23"/>
      <c r="F490" s="29"/>
      <c r="G490" s="26"/>
      <c r="I490" s="23"/>
      <c r="L490" s="27"/>
      <c r="M490" s="27"/>
      <c r="N490" s="27"/>
      <c r="O490" s="27"/>
      <c r="P490" s="27"/>
      <c r="Q490" s="27"/>
      <c r="R490" s="27"/>
      <c r="S490" s="56"/>
      <c r="T490" s="27"/>
      <c r="U490" s="27"/>
      <c r="W490" s="23"/>
      <c r="X490" s="23"/>
      <c r="Y490" s="24"/>
      <c r="AB490" s="23"/>
      <c r="AC490" s="23"/>
    </row>
    <row r="491" spans="1:29" customFormat="1" x14ac:dyDescent="0.25">
      <c r="A491" s="25"/>
      <c r="B491" s="28"/>
      <c r="C491" s="28"/>
      <c r="D491" s="23"/>
      <c r="E491" s="23"/>
      <c r="F491" s="29"/>
      <c r="G491" s="26"/>
      <c r="I491" s="23"/>
      <c r="L491" s="27"/>
      <c r="M491" s="27"/>
      <c r="N491" s="27"/>
      <c r="O491" s="27"/>
      <c r="P491" s="27"/>
      <c r="Q491" s="27"/>
      <c r="R491" s="27"/>
      <c r="S491" s="56"/>
      <c r="T491" s="27"/>
      <c r="U491" s="27"/>
      <c r="W491" s="23"/>
      <c r="X491" s="23"/>
      <c r="Y491" s="24"/>
      <c r="AB491" s="23"/>
      <c r="AC491" s="23"/>
    </row>
    <row r="492" spans="1:29" customFormat="1" x14ac:dyDescent="0.25">
      <c r="A492" s="25"/>
      <c r="B492" s="28"/>
      <c r="C492" s="28"/>
      <c r="D492" s="23"/>
      <c r="E492" s="23"/>
      <c r="F492" s="29"/>
      <c r="G492" s="26"/>
      <c r="I492" s="23"/>
      <c r="L492" s="27"/>
      <c r="M492" s="27"/>
      <c r="N492" s="27"/>
      <c r="O492" s="27"/>
      <c r="P492" s="27"/>
      <c r="Q492" s="27"/>
      <c r="R492" s="27"/>
      <c r="S492" s="56"/>
      <c r="T492" s="27"/>
      <c r="U492" s="27"/>
      <c r="W492" s="23"/>
      <c r="X492" s="23"/>
      <c r="Y492" s="24"/>
      <c r="AB492" s="23"/>
      <c r="AC492" s="23"/>
    </row>
    <row r="493" spans="1:29" customFormat="1" x14ac:dyDescent="0.25">
      <c r="A493" s="25"/>
      <c r="B493" s="28"/>
      <c r="C493" s="28"/>
      <c r="D493" s="23"/>
      <c r="E493" s="23"/>
      <c r="F493" s="29"/>
      <c r="G493" s="26"/>
      <c r="I493" s="23"/>
      <c r="L493" s="27"/>
      <c r="M493" s="27"/>
      <c r="N493" s="27"/>
      <c r="O493" s="27"/>
      <c r="P493" s="27"/>
      <c r="Q493" s="27"/>
      <c r="R493" s="27"/>
      <c r="S493" s="56"/>
      <c r="T493" s="27"/>
      <c r="U493" s="27"/>
      <c r="W493" s="23"/>
      <c r="X493" s="23"/>
      <c r="Y493" s="24"/>
      <c r="AB493" s="23"/>
      <c r="AC493" s="23"/>
    </row>
    <row r="494" spans="1:29" customFormat="1" x14ac:dyDescent="0.25">
      <c r="A494" s="25"/>
      <c r="B494" s="28"/>
      <c r="C494" s="28"/>
      <c r="D494" s="23"/>
      <c r="E494" s="23"/>
      <c r="F494" s="29"/>
      <c r="G494" s="26"/>
      <c r="I494" s="23"/>
      <c r="L494" s="27"/>
      <c r="M494" s="27"/>
      <c r="N494" s="27"/>
      <c r="O494" s="27"/>
      <c r="P494" s="27"/>
      <c r="Q494" s="27"/>
      <c r="R494" s="27"/>
      <c r="S494" s="56"/>
      <c r="T494" s="27"/>
      <c r="U494" s="27"/>
      <c r="W494" s="23"/>
      <c r="X494" s="23"/>
      <c r="Y494" s="24"/>
      <c r="AB494" s="23"/>
      <c r="AC494" s="23"/>
    </row>
    <row r="495" spans="1:29" customFormat="1" x14ac:dyDescent="0.25">
      <c r="A495" s="25"/>
      <c r="B495" s="28"/>
      <c r="C495" s="28"/>
      <c r="D495" s="23"/>
      <c r="E495" s="23"/>
      <c r="F495" s="29"/>
      <c r="G495" s="26"/>
      <c r="I495" s="23"/>
      <c r="L495" s="27"/>
      <c r="M495" s="27"/>
      <c r="N495" s="27"/>
      <c r="O495" s="27"/>
      <c r="P495" s="27"/>
      <c r="Q495" s="27"/>
      <c r="R495" s="27"/>
      <c r="S495" s="56"/>
      <c r="T495" s="27"/>
      <c r="U495" s="27"/>
      <c r="W495" s="23"/>
      <c r="X495" s="23"/>
      <c r="Y495" s="24"/>
      <c r="AB495" s="23"/>
      <c r="AC495" s="23"/>
    </row>
    <row r="496" spans="1:29" customFormat="1" x14ac:dyDescent="0.25">
      <c r="A496" s="25"/>
      <c r="B496" s="28"/>
      <c r="C496" s="28"/>
      <c r="D496" s="23"/>
      <c r="E496" s="23"/>
      <c r="F496" s="29"/>
      <c r="G496" s="26"/>
      <c r="I496" s="23"/>
      <c r="L496" s="27"/>
      <c r="M496" s="27"/>
      <c r="N496" s="27"/>
      <c r="O496" s="27"/>
      <c r="P496" s="27"/>
      <c r="Q496" s="27"/>
      <c r="R496" s="27"/>
      <c r="S496" s="56"/>
      <c r="T496" s="27"/>
      <c r="U496" s="27"/>
      <c r="W496" s="23"/>
      <c r="X496" s="23"/>
      <c r="Y496" s="24"/>
      <c r="AB496" s="23"/>
      <c r="AC496" s="23"/>
    </row>
    <row r="497" spans="1:29" customFormat="1" x14ac:dyDescent="0.25">
      <c r="A497" s="25"/>
      <c r="B497" s="28"/>
      <c r="C497" s="28"/>
      <c r="D497" s="23"/>
      <c r="E497" s="23"/>
      <c r="F497" s="29"/>
      <c r="G497" s="26"/>
      <c r="I497" s="23"/>
      <c r="L497" s="27"/>
      <c r="M497" s="27"/>
      <c r="N497" s="27"/>
      <c r="O497" s="27"/>
      <c r="P497" s="27"/>
      <c r="Q497" s="27"/>
      <c r="R497" s="27"/>
      <c r="S497" s="56"/>
      <c r="T497" s="27"/>
      <c r="U497" s="27"/>
      <c r="W497" s="23"/>
      <c r="X497" s="23"/>
      <c r="Y497" s="24"/>
      <c r="AB497" s="23"/>
      <c r="AC497" s="23"/>
    </row>
    <row r="498" spans="1:29" customFormat="1" x14ac:dyDescent="0.25">
      <c r="A498" s="25"/>
      <c r="B498" s="28"/>
      <c r="C498" s="28"/>
      <c r="D498" s="23"/>
      <c r="E498" s="23"/>
      <c r="F498" s="29"/>
      <c r="G498" s="26"/>
      <c r="I498" s="23"/>
      <c r="L498" s="27"/>
      <c r="M498" s="27"/>
      <c r="N498" s="27"/>
      <c r="O498" s="27"/>
      <c r="P498" s="27"/>
      <c r="Q498" s="27"/>
      <c r="R498" s="27"/>
      <c r="S498" s="56"/>
      <c r="T498" s="27"/>
      <c r="U498" s="27"/>
      <c r="W498" s="23"/>
      <c r="X498" s="23"/>
      <c r="Y498" s="24"/>
      <c r="AB498" s="23"/>
      <c r="AC498" s="23"/>
    </row>
    <row r="499" spans="1:29" customFormat="1" x14ac:dyDescent="0.25">
      <c r="A499" s="25"/>
      <c r="B499" s="28"/>
      <c r="C499" s="28"/>
      <c r="D499" s="23"/>
      <c r="E499" s="23"/>
      <c r="F499" s="29"/>
      <c r="G499" s="26"/>
      <c r="I499" s="23"/>
      <c r="L499" s="27"/>
      <c r="M499" s="27"/>
      <c r="N499" s="27"/>
      <c r="O499" s="27"/>
      <c r="P499" s="27"/>
      <c r="Q499" s="27"/>
      <c r="R499" s="27"/>
      <c r="S499" s="56"/>
      <c r="T499" s="27"/>
      <c r="U499" s="27"/>
      <c r="W499" s="23"/>
      <c r="X499" s="23"/>
      <c r="Y499" s="24"/>
      <c r="AB499" s="23"/>
      <c r="AC499" s="23"/>
    </row>
    <row r="500" spans="1:29" customFormat="1" x14ac:dyDescent="0.25">
      <c r="A500" s="25"/>
      <c r="B500" s="28"/>
      <c r="C500" s="28"/>
      <c r="D500" s="23"/>
      <c r="E500" s="23"/>
      <c r="F500" s="29"/>
      <c r="G500" s="26"/>
      <c r="I500" s="23"/>
      <c r="L500" s="27"/>
      <c r="M500" s="27"/>
      <c r="N500" s="27"/>
      <c r="O500" s="27"/>
      <c r="P500" s="27"/>
      <c r="Q500" s="27"/>
      <c r="R500" s="27"/>
      <c r="S500" s="56"/>
      <c r="T500" s="27"/>
      <c r="U500" s="27"/>
      <c r="W500" s="23"/>
      <c r="X500" s="23"/>
      <c r="Y500" s="24"/>
      <c r="AB500" s="23"/>
      <c r="AC500" s="23"/>
    </row>
    <row r="501" spans="1:29" customFormat="1" x14ac:dyDescent="0.25">
      <c r="A501" s="25"/>
      <c r="B501" s="28"/>
      <c r="C501" s="28"/>
      <c r="D501" s="23"/>
      <c r="E501" s="23"/>
      <c r="F501" s="29"/>
      <c r="G501" s="26"/>
      <c r="I501" s="23"/>
      <c r="L501" s="27"/>
      <c r="M501" s="27"/>
      <c r="N501" s="27"/>
      <c r="O501" s="27"/>
      <c r="P501" s="27"/>
      <c r="Q501" s="27"/>
      <c r="R501" s="27"/>
      <c r="S501" s="56"/>
      <c r="T501" s="27"/>
      <c r="U501" s="27"/>
      <c r="W501" s="23"/>
      <c r="X501" s="23"/>
      <c r="Y501" s="24"/>
      <c r="AB501" s="23"/>
      <c r="AC501" s="23"/>
    </row>
    <row r="502" spans="1:29" customFormat="1" x14ac:dyDescent="0.25">
      <c r="A502" s="25"/>
      <c r="B502" s="28"/>
      <c r="C502" s="28"/>
      <c r="D502" s="23"/>
      <c r="E502" s="23"/>
      <c r="F502" s="29"/>
      <c r="G502" s="26"/>
      <c r="I502" s="23"/>
      <c r="L502" s="27"/>
      <c r="M502" s="27"/>
      <c r="N502" s="27"/>
      <c r="O502" s="27"/>
      <c r="P502" s="27"/>
      <c r="Q502" s="27"/>
      <c r="R502" s="27"/>
      <c r="S502" s="56"/>
      <c r="T502" s="27"/>
      <c r="U502" s="27"/>
      <c r="W502" s="23"/>
      <c r="X502" s="23"/>
      <c r="Y502" s="24"/>
      <c r="AB502" s="23"/>
      <c r="AC502" s="23"/>
    </row>
    <row r="503" spans="1:29" customFormat="1" x14ac:dyDescent="0.25">
      <c r="A503" s="25"/>
      <c r="B503" s="28"/>
      <c r="C503" s="28"/>
      <c r="D503" s="23"/>
      <c r="E503" s="23"/>
      <c r="F503" s="29"/>
      <c r="G503" s="26"/>
      <c r="I503" s="23"/>
      <c r="L503" s="27"/>
      <c r="M503" s="27"/>
      <c r="N503" s="27"/>
      <c r="O503" s="27"/>
      <c r="P503" s="27"/>
      <c r="Q503" s="27"/>
      <c r="R503" s="27"/>
      <c r="S503" s="56"/>
      <c r="T503" s="27"/>
      <c r="U503" s="27"/>
      <c r="W503" s="23"/>
      <c r="X503" s="23"/>
      <c r="Y503" s="24"/>
      <c r="AB503" s="23"/>
      <c r="AC503" s="23"/>
    </row>
    <row r="504" spans="1:29" customFormat="1" x14ac:dyDescent="0.25">
      <c r="A504" s="25"/>
      <c r="B504" s="28"/>
      <c r="C504" s="28"/>
      <c r="D504" s="23"/>
      <c r="E504" s="23"/>
      <c r="F504" s="29"/>
      <c r="G504" s="26"/>
      <c r="I504" s="23"/>
      <c r="L504" s="27"/>
      <c r="M504" s="27"/>
      <c r="N504" s="27"/>
      <c r="O504" s="27"/>
      <c r="P504" s="27"/>
      <c r="Q504" s="27"/>
      <c r="R504" s="27"/>
      <c r="S504" s="56"/>
      <c r="T504" s="27"/>
      <c r="U504" s="27"/>
      <c r="W504" s="23"/>
      <c r="X504" s="23"/>
      <c r="Y504" s="24"/>
      <c r="AB504" s="23"/>
      <c r="AC504" s="23"/>
    </row>
    <row r="505" spans="1:29" customFormat="1" x14ac:dyDescent="0.25">
      <c r="A505" s="25"/>
      <c r="B505" s="28"/>
      <c r="C505" s="28"/>
      <c r="D505" s="23"/>
      <c r="E505" s="23"/>
      <c r="F505" s="29"/>
      <c r="G505" s="26"/>
      <c r="I505" s="23"/>
      <c r="L505" s="27"/>
      <c r="M505" s="27"/>
      <c r="N505" s="27"/>
      <c r="O505" s="27"/>
      <c r="P505" s="27"/>
      <c r="Q505" s="27"/>
      <c r="R505" s="27"/>
      <c r="S505" s="56"/>
      <c r="T505" s="27"/>
      <c r="U505" s="27"/>
      <c r="W505" s="23"/>
      <c r="X505" s="23"/>
      <c r="Y505" s="24"/>
      <c r="AB505" s="23"/>
      <c r="AC505" s="23"/>
    </row>
    <row r="506" spans="1:29" customFormat="1" x14ac:dyDescent="0.25">
      <c r="A506" s="25"/>
      <c r="B506" s="28"/>
      <c r="C506" s="28"/>
      <c r="D506" s="23"/>
      <c r="E506" s="23"/>
      <c r="F506" s="29"/>
      <c r="G506" s="26"/>
      <c r="I506" s="23"/>
      <c r="L506" s="27"/>
      <c r="M506" s="27"/>
      <c r="N506" s="27"/>
      <c r="O506" s="27"/>
      <c r="P506" s="27"/>
      <c r="Q506" s="27"/>
      <c r="R506" s="27"/>
      <c r="S506" s="56"/>
      <c r="T506" s="27"/>
      <c r="U506" s="27"/>
      <c r="W506" s="23"/>
      <c r="X506" s="23"/>
      <c r="Y506" s="24"/>
      <c r="AB506" s="23"/>
      <c r="AC506" s="23"/>
    </row>
    <row r="507" spans="1:29" customFormat="1" x14ac:dyDescent="0.25">
      <c r="A507" s="25"/>
      <c r="B507" s="28"/>
      <c r="C507" s="28"/>
      <c r="D507" s="23"/>
      <c r="E507" s="23"/>
      <c r="F507" s="29"/>
      <c r="G507" s="26"/>
      <c r="I507" s="23"/>
      <c r="L507" s="27"/>
      <c r="M507" s="27"/>
      <c r="N507" s="27"/>
      <c r="O507" s="27"/>
      <c r="P507" s="27"/>
      <c r="Q507" s="27"/>
      <c r="R507" s="27"/>
      <c r="S507" s="56"/>
      <c r="T507" s="27"/>
      <c r="U507" s="27"/>
      <c r="W507" s="23"/>
      <c r="X507" s="23"/>
      <c r="Y507" s="24"/>
      <c r="AB507" s="23"/>
      <c r="AC507" s="23"/>
    </row>
    <row r="508" spans="1:29" customFormat="1" x14ac:dyDescent="0.25">
      <c r="A508" s="25"/>
      <c r="B508" s="28"/>
      <c r="C508" s="28"/>
      <c r="D508" s="23"/>
      <c r="E508" s="23"/>
      <c r="F508" s="29"/>
      <c r="G508" s="26"/>
      <c r="I508" s="23"/>
      <c r="L508" s="27"/>
      <c r="M508" s="27"/>
      <c r="N508" s="27"/>
      <c r="O508" s="27"/>
      <c r="P508" s="27"/>
      <c r="Q508" s="27"/>
      <c r="R508" s="27"/>
      <c r="S508" s="56"/>
      <c r="T508" s="27"/>
      <c r="U508" s="27"/>
      <c r="W508" s="23"/>
      <c r="X508" s="23"/>
      <c r="Y508" s="24"/>
      <c r="AB508" s="23"/>
      <c r="AC508" s="23"/>
    </row>
    <row r="509" spans="1:29" customFormat="1" x14ac:dyDescent="0.25">
      <c r="A509" s="25"/>
      <c r="B509" s="28"/>
      <c r="C509" s="28"/>
      <c r="D509" s="23"/>
      <c r="E509" s="23"/>
      <c r="F509" s="29"/>
      <c r="G509" s="26"/>
      <c r="I509" s="23"/>
      <c r="L509" s="27"/>
      <c r="M509" s="27"/>
      <c r="N509" s="27"/>
      <c r="O509" s="27"/>
      <c r="P509" s="27"/>
      <c r="Q509" s="27"/>
      <c r="R509" s="27"/>
      <c r="S509" s="56"/>
      <c r="T509" s="27"/>
      <c r="U509" s="27"/>
      <c r="W509" s="23"/>
      <c r="X509" s="23"/>
      <c r="Y509" s="24"/>
      <c r="AB509" s="23"/>
      <c r="AC509" s="23"/>
    </row>
    <row r="510" spans="1:29" customFormat="1" x14ac:dyDescent="0.25">
      <c r="A510" s="25"/>
      <c r="B510" s="28"/>
      <c r="C510" s="28"/>
      <c r="D510" s="23"/>
      <c r="E510" s="23"/>
      <c r="F510" s="29"/>
      <c r="G510" s="26"/>
      <c r="I510" s="23"/>
      <c r="L510" s="27"/>
      <c r="M510" s="27"/>
      <c r="N510" s="27"/>
      <c r="O510" s="27"/>
      <c r="P510" s="27"/>
      <c r="Q510" s="27"/>
      <c r="R510" s="27"/>
      <c r="S510" s="56"/>
      <c r="T510" s="27"/>
      <c r="U510" s="27"/>
      <c r="W510" s="23"/>
      <c r="X510" s="23"/>
      <c r="Y510" s="24"/>
      <c r="AB510" s="23"/>
      <c r="AC510" s="23"/>
    </row>
    <row r="511" spans="1:29" customFormat="1" x14ac:dyDescent="0.25">
      <c r="A511" s="25"/>
      <c r="B511" s="28"/>
      <c r="C511" s="28"/>
      <c r="D511" s="23"/>
      <c r="E511" s="23"/>
      <c r="F511" s="29"/>
      <c r="G511" s="26"/>
      <c r="I511" s="23"/>
      <c r="L511" s="27"/>
      <c r="M511" s="27"/>
      <c r="N511" s="27"/>
      <c r="O511" s="27"/>
      <c r="P511" s="27"/>
      <c r="Q511" s="27"/>
      <c r="R511" s="27"/>
      <c r="S511" s="56"/>
      <c r="T511" s="27"/>
      <c r="U511" s="27"/>
      <c r="W511" s="23"/>
      <c r="X511" s="23"/>
      <c r="Y511" s="24"/>
      <c r="AB511" s="23"/>
      <c r="AC511" s="23"/>
    </row>
    <row r="512" spans="1:29" customFormat="1" x14ac:dyDescent="0.25">
      <c r="A512" s="25"/>
      <c r="B512" s="28"/>
      <c r="C512" s="28"/>
      <c r="D512" s="23"/>
      <c r="E512" s="23"/>
      <c r="F512" s="29"/>
      <c r="G512" s="26"/>
      <c r="I512" s="23"/>
      <c r="L512" s="27"/>
      <c r="M512" s="27"/>
      <c r="N512" s="27"/>
      <c r="O512" s="27"/>
      <c r="P512" s="27"/>
      <c r="Q512" s="27"/>
      <c r="R512" s="27"/>
      <c r="S512" s="56"/>
      <c r="T512" s="27"/>
      <c r="U512" s="27"/>
      <c r="W512" s="23"/>
      <c r="X512" s="23"/>
      <c r="Y512" s="24"/>
      <c r="AB512" s="23"/>
      <c r="AC512" s="23"/>
    </row>
    <row r="513" spans="1:29" customFormat="1" x14ac:dyDescent="0.25">
      <c r="A513" s="25"/>
      <c r="B513" s="28"/>
      <c r="C513" s="28"/>
      <c r="D513" s="23"/>
      <c r="E513" s="23"/>
      <c r="F513" s="29"/>
      <c r="G513" s="26"/>
      <c r="I513" s="23"/>
      <c r="L513" s="27"/>
      <c r="M513" s="27"/>
      <c r="N513" s="27"/>
      <c r="O513" s="27"/>
      <c r="P513" s="27"/>
      <c r="Q513" s="27"/>
      <c r="R513" s="27"/>
      <c r="S513" s="56"/>
      <c r="T513" s="27"/>
      <c r="U513" s="27"/>
      <c r="W513" s="23"/>
      <c r="X513" s="23"/>
      <c r="Y513" s="24"/>
      <c r="AB513" s="23"/>
      <c r="AC513" s="23"/>
    </row>
    <row r="514" spans="1:29" customFormat="1" x14ac:dyDescent="0.25">
      <c r="A514" s="25"/>
      <c r="B514" s="28"/>
      <c r="C514" s="28"/>
      <c r="D514" s="23"/>
      <c r="E514" s="23"/>
      <c r="F514" s="29"/>
      <c r="G514" s="26"/>
      <c r="I514" s="23"/>
      <c r="L514" s="27"/>
      <c r="M514" s="27"/>
      <c r="N514" s="27"/>
      <c r="O514" s="27"/>
      <c r="P514" s="27"/>
      <c r="Q514" s="27"/>
      <c r="R514" s="27"/>
      <c r="S514" s="56"/>
      <c r="T514" s="27"/>
      <c r="U514" s="27"/>
      <c r="W514" s="23"/>
      <c r="X514" s="23"/>
      <c r="Y514" s="24"/>
      <c r="AB514" s="23"/>
      <c r="AC514" s="23"/>
    </row>
    <row r="515" spans="1:29" customFormat="1" x14ac:dyDescent="0.25">
      <c r="A515" s="25"/>
      <c r="B515" s="28"/>
      <c r="C515" s="28"/>
      <c r="D515" s="23"/>
      <c r="E515" s="23"/>
      <c r="F515" s="29"/>
      <c r="G515" s="26"/>
      <c r="I515" s="23"/>
      <c r="L515" s="27"/>
      <c r="M515" s="27"/>
      <c r="N515" s="27"/>
      <c r="O515" s="27"/>
      <c r="P515" s="27"/>
      <c r="Q515" s="27"/>
      <c r="R515" s="27"/>
      <c r="S515" s="56"/>
      <c r="T515" s="27"/>
      <c r="U515" s="27"/>
      <c r="W515" s="23"/>
      <c r="X515" s="23"/>
      <c r="Y515" s="24"/>
      <c r="AB515" s="23"/>
      <c r="AC515" s="23"/>
    </row>
    <row r="516" spans="1:29" customFormat="1" x14ac:dyDescent="0.25">
      <c r="A516" s="25"/>
      <c r="B516" s="28"/>
      <c r="C516" s="28"/>
      <c r="D516" s="23"/>
      <c r="E516" s="23"/>
      <c r="F516" s="29"/>
      <c r="G516" s="26"/>
      <c r="I516" s="23"/>
      <c r="L516" s="27"/>
      <c r="M516" s="27"/>
      <c r="N516" s="27"/>
      <c r="O516" s="27"/>
      <c r="P516" s="27"/>
      <c r="Q516" s="27"/>
      <c r="R516" s="27"/>
      <c r="S516" s="56"/>
      <c r="T516" s="27"/>
      <c r="U516" s="27"/>
      <c r="W516" s="23"/>
      <c r="X516" s="23"/>
      <c r="Y516" s="24"/>
      <c r="AB516" s="23"/>
      <c r="AC516" s="23"/>
    </row>
    <row r="517" spans="1:29" customFormat="1" x14ac:dyDescent="0.25">
      <c r="A517" s="25"/>
      <c r="B517" s="28"/>
      <c r="C517" s="28"/>
      <c r="D517" s="23"/>
      <c r="E517" s="23"/>
      <c r="F517" s="29"/>
      <c r="G517" s="26"/>
      <c r="I517" s="23"/>
      <c r="L517" s="27"/>
      <c r="M517" s="27"/>
      <c r="N517" s="27"/>
      <c r="O517" s="27"/>
      <c r="P517" s="27"/>
      <c r="Q517" s="27"/>
      <c r="R517" s="27"/>
      <c r="S517" s="56"/>
      <c r="T517" s="27"/>
      <c r="U517" s="27"/>
      <c r="W517" s="23"/>
      <c r="X517" s="23"/>
      <c r="Y517" s="24"/>
      <c r="AB517" s="23"/>
      <c r="AC517" s="23"/>
    </row>
    <row r="518" spans="1:29" customFormat="1" x14ac:dyDescent="0.25">
      <c r="A518" s="25"/>
      <c r="B518" s="28"/>
      <c r="C518" s="28"/>
      <c r="D518" s="23"/>
      <c r="E518" s="23"/>
      <c r="F518" s="29"/>
      <c r="G518" s="26"/>
      <c r="I518" s="23"/>
      <c r="L518" s="27"/>
      <c r="M518" s="27"/>
      <c r="N518" s="27"/>
      <c r="O518" s="27"/>
      <c r="P518" s="27"/>
      <c r="Q518" s="27"/>
      <c r="R518" s="27"/>
      <c r="S518" s="56"/>
      <c r="T518" s="27"/>
      <c r="U518" s="27"/>
      <c r="W518" s="23"/>
      <c r="X518" s="23"/>
      <c r="Y518" s="24"/>
      <c r="AB518" s="23"/>
      <c r="AC518" s="23"/>
    </row>
    <row r="519" spans="1:29" customFormat="1" x14ac:dyDescent="0.25">
      <c r="A519" s="25"/>
      <c r="B519" s="28"/>
      <c r="C519" s="28"/>
      <c r="D519" s="23"/>
      <c r="E519" s="23"/>
      <c r="F519" s="29"/>
      <c r="G519" s="26"/>
      <c r="I519" s="23"/>
      <c r="L519" s="27"/>
      <c r="M519" s="27"/>
      <c r="N519" s="27"/>
      <c r="O519" s="27"/>
      <c r="P519" s="27"/>
      <c r="Q519" s="27"/>
      <c r="R519" s="27"/>
      <c r="S519" s="56"/>
      <c r="T519" s="27"/>
      <c r="U519" s="27"/>
      <c r="W519" s="23"/>
      <c r="X519" s="23"/>
      <c r="Y519" s="24"/>
      <c r="AB519" s="23"/>
      <c r="AC519" s="23"/>
    </row>
    <row r="520" spans="1:29" customFormat="1" x14ac:dyDescent="0.25">
      <c r="A520" s="25"/>
      <c r="B520" s="28"/>
      <c r="C520" s="28"/>
      <c r="D520" s="23"/>
      <c r="E520" s="23"/>
      <c r="F520" s="29"/>
      <c r="G520" s="26"/>
      <c r="I520" s="23"/>
      <c r="L520" s="27"/>
      <c r="M520" s="27"/>
      <c r="N520" s="27"/>
      <c r="O520" s="27"/>
      <c r="P520" s="27"/>
      <c r="Q520" s="27"/>
      <c r="R520" s="27"/>
      <c r="S520" s="56"/>
      <c r="T520" s="27"/>
      <c r="U520" s="27"/>
      <c r="W520" s="23"/>
      <c r="X520" s="23"/>
      <c r="Y520" s="24"/>
      <c r="AB520" s="23"/>
      <c r="AC520" s="23"/>
    </row>
    <row r="521" spans="1:29" customFormat="1" x14ac:dyDescent="0.25">
      <c r="A521" s="25"/>
      <c r="B521" s="28"/>
      <c r="C521" s="28"/>
      <c r="D521" s="23"/>
      <c r="E521" s="23"/>
      <c r="F521" s="29"/>
      <c r="G521" s="26"/>
      <c r="I521" s="23"/>
      <c r="L521" s="27"/>
      <c r="M521" s="27"/>
      <c r="N521" s="27"/>
      <c r="O521" s="27"/>
      <c r="P521" s="27"/>
      <c r="Q521" s="27"/>
      <c r="R521" s="27"/>
      <c r="S521" s="56"/>
      <c r="T521" s="27"/>
      <c r="U521" s="27"/>
      <c r="W521" s="23"/>
      <c r="X521" s="23"/>
      <c r="Y521" s="24"/>
      <c r="AB521" s="23"/>
      <c r="AC521" s="23"/>
    </row>
    <row r="522" spans="1:29" customFormat="1" x14ac:dyDescent="0.25">
      <c r="A522" s="25"/>
      <c r="B522" s="28"/>
      <c r="C522" s="28"/>
      <c r="D522" s="23"/>
      <c r="E522" s="23"/>
      <c r="F522" s="29"/>
      <c r="G522" s="26"/>
      <c r="I522" s="23"/>
      <c r="L522" s="27"/>
      <c r="M522" s="27"/>
      <c r="N522" s="27"/>
      <c r="O522" s="27"/>
      <c r="P522" s="27"/>
      <c r="Q522" s="27"/>
      <c r="R522" s="27"/>
      <c r="S522" s="56"/>
      <c r="T522" s="27"/>
      <c r="U522" s="27"/>
      <c r="W522" s="23"/>
      <c r="X522" s="23"/>
      <c r="Y522" s="24"/>
      <c r="AB522" s="23"/>
      <c r="AC522" s="23"/>
    </row>
    <row r="523" spans="1:29" customFormat="1" x14ac:dyDescent="0.25">
      <c r="A523" s="25"/>
      <c r="B523" s="28"/>
      <c r="C523" s="28"/>
      <c r="D523" s="23"/>
      <c r="E523" s="23"/>
      <c r="F523" s="29"/>
      <c r="G523" s="26"/>
      <c r="I523" s="23"/>
      <c r="L523" s="27"/>
      <c r="M523" s="27"/>
      <c r="N523" s="27"/>
      <c r="O523" s="27"/>
      <c r="P523" s="27"/>
      <c r="Q523" s="27"/>
      <c r="R523" s="27"/>
      <c r="S523" s="56"/>
      <c r="T523" s="27"/>
      <c r="U523" s="27"/>
      <c r="W523" s="23"/>
      <c r="X523" s="23"/>
      <c r="Y523" s="24"/>
      <c r="AB523" s="23"/>
      <c r="AC523" s="23"/>
    </row>
    <row r="524" spans="1:29" customFormat="1" x14ac:dyDescent="0.25">
      <c r="A524" s="25"/>
      <c r="B524" s="28"/>
      <c r="C524" s="28"/>
      <c r="D524" s="23"/>
      <c r="E524" s="23"/>
      <c r="F524" s="29"/>
      <c r="G524" s="26"/>
      <c r="I524" s="23"/>
      <c r="L524" s="27"/>
      <c r="M524" s="27"/>
      <c r="N524" s="27"/>
      <c r="O524" s="27"/>
      <c r="P524" s="27"/>
      <c r="Q524" s="27"/>
      <c r="R524" s="27"/>
      <c r="S524" s="56"/>
      <c r="T524" s="27"/>
      <c r="U524" s="27"/>
      <c r="W524" s="23"/>
      <c r="X524" s="23"/>
      <c r="Y524" s="24"/>
      <c r="AB524" s="23"/>
      <c r="AC524" s="23"/>
    </row>
    <row r="525" spans="1:29" customFormat="1" x14ac:dyDescent="0.25">
      <c r="A525" s="25"/>
      <c r="B525" s="28"/>
      <c r="C525" s="28"/>
      <c r="D525" s="23"/>
      <c r="E525" s="23"/>
      <c r="F525" s="29"/>
      <c r="G525" s="26"/>
      <c r="I525" s="23"/>
      <c r="L525" s="27"/>
      <c r="M525" s="27"/>
      <c r="N525" s="27"/>
      <c r="O525" s="27"/>
      <c r="P525" s="27"/>
      <c r="Q525" s="27"/>
      <c r="R525" s="27"/>
      <c r="S525" s="56"/>
      <c r="T525" s="27"/>
      <c r="U525" s="27"/>
      <c r="W525" s="23"/>
      <c r="X525" s="23"/>
      <c r="Y525" s="24"/>
      <c r="AB525" s="23"/>
      <c r="AC525" s="23"/>
    </row>
    <row r="526" spans="1:29" customFormat="1" x14ac:dyDescent="0.25">
      <c r="A526" s="25"/>
      <c r="B526" s="28"/>
      <c r="C526" s="28"/>
      <c r="D526" s="23"/>
      <c r="E526" s="23"/>
      <c r="F526" s="29"/>
      <c r="G526" s="26"/>
      <c r="I526" s="23"/>
      <c r="L526" s="27"/>
      <c r="M526" s="27"/>
      <c r="N526" s="27"/>
      <c r="O526" s="27"/>
      <c r="P526" s="27"/>
      <c r="Q526" s="27"/>
      <c r="R526" s="27"/>
      <c r="S526" s="56"/>
      <c r="T526" s="27"/>
      <c r="U526" s="27"/>
      <c r="W526" s="23"/>
      <c r="X526" s="23"/>
      <c r="Y526" s="24"/>
      <c r="AB526" s="23"/>
      <c r="AC526" s="23"/>
    </row>
    <row r="527" spans="1:29" customFormat="1" x14ac:dyDescent="0.25">
      <c r="A527" s="25"/>
      <c r="B527" s="28"/>
      <c r="C527" s="28"/>
      <c r="D527" s="23"/>
      <c r="E527" s="23"/>
      <c r="F527" s="29"/>
      <c r="G527" s="26"/>
      <c r="I527" s="23"/>
      <c r="L527" s="27"/>
      <c r="M527" s="27"/>
      <c r="N527" s="27"/>
      <c r="O527" s="27"/>
      <c r="P527" s="27"/>
      <c r="Q527" s="27"/>
      <c r="R527" s="27"/>
      <c r="S527" s="56"/>
      <c r="T527" s="27"/>
      <c r="U527" s="27"/>
      <c r="W527" s="23"/>
      <c r="X527" s="23"/>
      <c r="Y527" s="24"/>
      <c r="AB527" s="23"/>
      <c r="AC527" s="23"/>
    </row>
    <row r="528" spans="1:29" customFormat="1" x14ac:dyDescent="0.25">
      <c r="A528" s="25"/>
      <c r="B528" s="28"/>
      <c r="C528" s="28"/>
      <c r="D528" s="23"/>
      <c r="E528" s="23"/>
      <c r="F528" s="29"/>
      <c r="G528" s="26"/>
      <c r="I528" s="23"/>
      <c r="L528" s="27"/>
      <c r="M528" s="27"/>
      <c r="N528" s="27"/>
      <c r="O528" s="27"/>
      <c r="P528" s="27"/>
      <c r="Q528" s="27"/>
      <c r="R528" s="27"/>
      <c r="S528" s="56"/>
      <c r="T528" s="27"/>
      <c r="U528" s="27"/>
      <c r="W528" s="23"/>
      <c r="X528" s="23"/>
      <c r="Y528" s="24"/>
      <c r="AB528" s="23"/>
      <c r="AC528" s="23"/>
    </row>
    <row r="529" spans="1:29" customFormat="1" x14ac:dyDescent="0.25">
      <c r="A529" s="25"/>
      <c r="B529" s="28"/>
      <c r="C529" s="28"/>
      <c r="D529" s="23"/>
      <c r="E529" s="23"/>
      <c r="F529" s="29"/>
      <c r="G529" s="26"/>
      <c r="I529" s="23"/>
      <c r="L529" s="27"/>
      <c r="M529" s="27"/>
      <c r="N529" s="27"/>
      <c r="O529" s="27"/>
      <c r="P529" s="27"/>
      <c r="Q529" s="27"/>
      <c r="R529" s="27"/>
      <c r="S529" s="56"/>
      <c r="T529" s="27"/>
      <c r="U529" s="27"/>
      <c r="W529" s="23"/>
      <c r="X529" s="23"/>
      <c r="Y529" s="24"/>
      <c r="AB529" s="23"/>
      <c r="AC529" s="23"/>
    </row>
    <row r="530" spans="1:29" customFormat="1" x14ac:dyDescent="0.25">
      <c r="A530" s="25"/>
      <c r="B530" s="28"/>
      <c r="C530" s="28"/>
      <c r="D530" s="23"/>
      <c r="E530" s="23"/>
      <c r="F530" s="29"/>
      <c r="G530" s="26"/>
      <c r="I530" s="23"/>
      <c r="L530" s="27"/>
      <c r="M530" s="27"/>
      <c r="N530" s="27"/>
      <c r="O530" s="27"/>
      <c r="P530" s="27"/>
      <c r="Q530" s="27"/>
      <c r="R530" s="27"/>
      <c r="S530" s="56"/>
      <c r="T530" s="27"/>
      <c r="U530" s="27"/>
      <c r="W530" s="23"/>
      <c r="X530" s="23"/>
      <c r="Y530" s="24"/>
      <c r="AB530" s="23"/>
      <c r="AC530" s="23"/>
    </row>
    <row r="531" spans="1:29" customFormat="1" x14ac:dyDescent="0.25">
      <c r="A531" s="25"/>
      <c r="B531" s="28"/>
      <c r="C531" s="28"/>
      <c r="D531" s="23"/>
      <c r="E531" s="23"/>
      <c r="F531" s="29"/>
      <c r="G531" s="26"/>
      <c r="I531" s="23"/>
      <c r="L531" s="27"/>
      <c r="M531" s="27"/>
      <c r="N531" s="27"/>
      <c r="O531" s="27"/>
      <c r="P531" s="27"/>
      <c r="Q531" s="27"/>
      <c r="R531" s="27"/>
      <c r="S531" s="56"/>
      <c r="T531" s="27"/>
      <c r="U531" s="27"/>
      <c r="W531" s="23"/>
      <c r="X531" s="23"/>
      <c r="Y531" s="24"/>
      <c r="AB531" s="23"/>
      <c r="AC531" s="23"/>
    </row>
    <row r="532" spans="1:29" customFormat="1" x14ac:dyDescent="0.25">
      <c r="A532" s="25"/>
      <c r="B532" s="28"/>
      <c r="C532" s="28"/>
      <c r="D532" s="23"/>
      <c r="E532" s="23"/>
      <c r="F532" s="29"/>
      <c r="G532" s="26"/>
      <c r="I532" s="23"/>
      <c r="L532" s="27"/>
      <c r="M532" s="27"/>
      <c r="N532" s="27"/>
      <c r="O532" s="27"/>
      <c r="P532" s="27"/>
      <c r="Q532" s="27"/>
      <c r="R532" s="27"/>
      <c r="S532" s="56"/>
      <c r="T532" s="27"/>
      <c r="U532" s="27"/>
      <c r="W532" s="23"/>
      <c r="X532" s="23"/>
      <c r="Y532" s="24"/>
      <c r="AB532" s="23"/>
      <c r="AC532" s="23"/>
    </row>
    <row r="533" spans="1:29" customFormat="1" x14ac:dyDescent="0.25">
      <c r="A533" s="25"/>
      <c r="B533" s="28"/>
      <c r="C533" s="28"/>
      <c r="D533" s="23"/>
      <c r="E533" s="23"/>
      <c r="F533" s="29"/>
      <c r="G533" s="26"/>
      <c r="I533" s="23"/>
      <c r="L533" s="27"/>
      <c r="M533" s="27"/>
      <c r="N533" s="27"/>
      <c r="O533" s="27"/>
      <c r="P533" s="27"/>
      <c r="Q533" s="27"/>
      <c r="R533" s="27"/>
      <c r="S533" s="56"/>
      <c r="T533" s="27"/>
      <c r="U533" s="27"/>
      <c r="W533" s="23"/>
      <c r="X533" s="23"/>
      <c r="Y533" s="24"/>
      <c r="AB533" s="23"/>
      <c r="AC533" s="23"/>
    </row>
    <row r="534" spans="1:29" customFormat="1" x14ac:dyDescent="0.25">
      <c r="A534" s="25"/>
      <c r="B534" s="28"/>
      <c r="C534" s="28"/>
      <c r="D534" s="23"/>
      <c r="E534" s="23"/>
      <c r="F534" s="29"/>
      <c r="G534" s="26"/>
      <c r="I534" s="23"/>
      <c r="L534" s="27"/>
      <c r="M534" s="27"/>
      <c r="N534" s="27"/>
      <c r="O534" s="27"/>
      <c r="P534" s="27"/>
      <c r="Q534" s="27"/>
      <c r="R534" s="27"/>
      <c r="S534" s="56"/>
      <c r="T534" s="27"/>
      <c r="U534" s="27"/>
      <c r="W534" s="23"/>
      <c r="X534" s="23"/>
      <c r="Y534" s="24"/>
      <c r="AB534" s="23"/>
      <c r="AC534" s="23"/>
    </row>
    <row r="535" spans="1:29" customFormat="1" x14ac:dyDescent="0.25">
      <c r="A535" s="25"/>
      <c r="B535" s="28"/>
      <c r="C535" s="28"/>
      <c r="D535" s="23"/>
      <c r="E535" s="23"/>
      <c r="F535" s="29"/>
      <c r="G535" s="26"/>
      <c r="I535" s="23"/>
      <c r="L535" s="27"/>
      <c r="M535" s="27"/>
      <c r="N535" s="27"/>
      <c r="O535" s="27"/>
      <c r="P535" s="27"/>
      <c r="Q535" s="27"/>
      <c r="R535" s="27"/>
      <c r="S535" s="56"/>
      <c r="T535" s="27"/>
      <c r="U535" s="27"/>
      <c r="W535" s="23"/>
      <c r="X535" s="23"/>
      <c r="Y535" s="24"/>
      <c r="AB535" s="23"/>
      <c r="AC535" s="23"/>
    </row>
    <row r="536" spans="1:29" customFormat="1" x14ac:dyDescent="0.25">
      <c r="A536" s="25"/>
      <c r="B536" s="28"/>
      <c r="C536" s="28"/>
      <c r="D536" s="23"/>
      <c r="E536" s="23"/>
      <c r="F536" s="29"/>
      <c r="G536" s="26"/>
      <c r="I536" s="23"/>
      <c r="L536" s="27"/>
      <c r="M536" s="27"/>
      <c r="N536" s="27"/>
      <c r="O536" s="27"/>
      <c r="P536" s="27"/>
      <c r="Q536" s="27"/>
      <c r="R536" s="27"/>
      <c r="S536" s="56"/>
      <c r="T536" s="27"/>
      <c r="U536" s="27"/>
      <c r="W536" s="23"/>
      <c r="X536" s="23"/>
      <c r="Y536" s="24"/>
      <c r="AB536" s="23"/>
      <c r="AC536" s="23"/>
    </row>
    <row r="537" spans="1:29" customFormat="1" x14ac:dyDescent="0.25">
      <c r="A537" s="25"/>
      <c r="B537" s="28"/>
      <c r="C537" s="28"/>
      <c r="D537" s="23"/>
      <c r="E537" s="23"/>
      <c r="F537" s="29"/>
      <c r="G537" s="26"/>
      <c r="I537" s="23"/>
      <c r="L537" s="27"/>
      <c r="M537" s="27"/>
      <c r="N537" s="27"/>
      <c r="O537" s="27"/>
      <c r="P537" s="27"/>
      <c r="Q537" s="27"/>
      <c r="R537" s="27"/>
      <c r="S537" s="56"/>
      <c r="T537" s="27"/>
      <c r="U537" s="27"/>
      <c r="W537" s="23"/>
      <c r="X537" s="23"/>
      <c r="Y537" s="24"/>
      <c r="AB537" s="23"/>
      <c r="AC537" s="23"/>
    </row>
    <row r="538" spans="1:29" customFormat="1" x14ac:dyDescent="0.25">
      <c r="A538" s="25"/>
      <c r="B538" s="28"/>
      <c r="C538" s="28"/>
      <c r="D538" s="23"/>
      <c r="E538" s="23"/>
      <c r="F538" s="29"/>
      <c r="G538" s="26"/>
      <c r="I538" s="23"/>
      <c r="L538" s="27"/>
      <c r="M538" s="27"/>
      <c r="N538" s="27"/>
      <c r="O538" s="27"/>
      <c r="P538" s="27"/>
      <c r="Q538" s="27"/>
      <c r="R538" s="27"/>
      <c r="S538" s="56"/>
      <c r="T538" s="27"/>
      <c r="U538" s="27"/>
      <c r="W538" s="23"/>
      <c r="X538" s="23"/>
      <c r="Y538" s="24"/>
      <c r="AB538" s="23"/>
      <c r="AC538" s="23"/>
    </row>
    <row r="539" spans="1:29" customFormat="1" x14ac:dyDescent="0.25">
      <c r="A539" s="25"/>
      <c r="B539" s="28"/>
      <c r="C539" s="28"/>
      <c r="D539" s="23"/>
      <c r="E539" s="23"/>
      <c r="F539" s="29"/>
      <c r="G539" s="26"/>
      <c r="I539" s="23"/>
      <c r="L539" s="27"/>
      <c r="M539" s="27"/>
      <c r="N539" s="27"/>
      <c r="O539" s="27"/>
      <c r="P539" s="27"/>
      <c r="Q539" s="27"/>
      <c r="R539" s="27"/>
      <c r="S539" s="56"/>
      <c r="T539" s="27"/>
      <c r="U539" s="27"/>
      <c r="W539" s="23"/>
      <c r="X539" s="23"/>
      <c r="Y539" s="24"/>
      <c r="AB539" s="23"/>
      <c r="AC539" s="23"/>
    </row>
    <row r="540" spans="1:29" customFormat="1" x14ac:dyDescent="0.25">
      <c r="A540" s="25"/>
      <c r="B540" s="28"/>
      <c r="C540" s="28"/>
      <c r="D540" s="23"/>
      <c r="E540" s="23"/>
      <c r="F540" s="29"/>
      <c r="G540" s="26"/>
      <c r="I540" s="23"/>
      <c r="L540" s="27"/>
      <c r="M540" s="27"/>
      <c r="N540" s="27"/>
      <c r="O540" s="27"/>
      <c r="P540" s="27"/>
      <c r="Q540" s="27"/>
      <c r="R540" s="27"/>
      <c r="S540" s="56"/>
      <c r="T540" s="27"/>
      <c r="U540" s="27"/>
      <c r="W540" s="23"/>
      <c r="X540" s="23"/>
      <c r="Y540" s="24"/>
      <c r="AB540" s="23"/>
      <c r="AC540" s="23"/>
    </row>
    <row r="541" spans="1:29" customFormat="1" x14ac:dyDescent="0.25">
      <c r="A541" s="25"/>
      <c r="B541" s="28"/>
      <c r="C541" s="28"/>
      <c r="D541" s="23"/>
      <c r="E541" s="23"/>
      <c r="F541" s="29"/>
      <c r="G541" s="26"/>
      <c r="I541" s="23"/>
      <c r="L541" s="27"/>
      <c r="M541" s="27"/>
      <c r="N541" s="27"/>
      <c r="O541" s="27"/>
      <c r="P541" s="27"/>
      <c r="Q541" s="27"/>
      <c r="R541" s="27"/>
      <c r="S541" s="56"/>
      <c r="T541" s="27"/>
      <c r="U541" s="27"/>
      <c r="W541" s="23"/>
      <c r="X541" s="23"/>
      <c r="Y541" s="24"/>
      <c r="AB541" s="23"/>
      <c r="AC541" s="23"/>
    </row>
    <row r="542" spans="1:29" customFormat="1" x14ac:dyDescent="0.25">
      <c r="A542" s="25"/>
      <c r="B542" s="28"/>
      <c r="C542" s="28"/>
      <c r="D542" s="23"/>
      <c r="E542" s="23"/>
      <c r="F542" s="29"/>
      <c r="G542" s="26"/>
      <c r="I542" s="23"/>
      <c r="L542" s="27"/>
      <c r="M542" s="27"/>
      <c r="N542" s="27"/>
      <c r="O542" s="27"/>
      <c r="P542" s="27"/>
      <c r="Q542" s="27"/>
      <c r="R542" s="27"/>
      <c r="S542" s="56"/>
      <c r="T542" s="27"/>
      <c r="U542" s="27"/>
      <c r="W542" s="23"/>
      <c r="X542" s="23"/>
      <c r="Y542" s="24"/>
      <c r="AB542" s="23"/>
      <c r="AC542" s="23"/>
    </row>
    <row r="543" spans="1:29" customFormat="1" x14ac:dyDescent="0.25">
      <c r="A543" s="25"/>
      <c r="B543" s="28"/>
      <c r="C543" s="28"/>
      <c r="D543" s="23"/>
      <c r="E543" s="23"/>
      <c r="F543" s="29"/>
      <c r="G543" s="26"/>
      <c r="I543" s="23"/>
      <c r="L543" s="27"/>
      <c r="M543" s="27"/>
      <c r="N543" s="27"/>
      <c r="O543" s="27"/>
      <c r="P543" s="27"/>
      <c r="Q543" s="27"/>
      <c r="R543" s="27"/>
      <c r="S543" s="56"/>
      <c r="T543" s="27"/>
      <c r="U543" s="27"/>
      <c r="W543" s="23"/>
      <c r="X543" s="23"/>
      <c r="Y543" s="24"/>
      <c r="AB543" s="23"/>
      <c r="AC543" s="23"/>
    </row>
    <row r="544" spans="1:29" customFormat="1" x14ac:dyDescent="0.25">
      <c r="A544" s="25"/>
      <c r="B544" s="28"/>
      <c r="C544" s="28"/>
      <c r="D544" s="23"/>
      <c r="E544" s="23"/>
      <c r="F544" s="29"/>
      <c r="G544" s="26"/>
      <c r="I544" s="23"/>
      <c r="L544" s="27"/>
      <c r="M544" s="27"/>
      <c r="N544" s="27"/>
      <c r="O544" s="27"/>
      <c r="P544" s="27"/>
      <c r="Q544" s="27"/>
      <c r="R544" s="27"/>
      <c r="S544" s="56"/>
      <c r="T544" s="27"/>
      <c r="U544" s="27"/>
      <c r="W544" s="23"/>
      <c r="X544" s="23"/>
      <c r="Y544" s="24"/>
      <c r="AB544" s="23"/>
      <c r="AC544" s="23"/>
    </row>
    <row r="545" spans="1:29" customFormat="1" x14ac:dyDescent="0.25">
      <c r="A545" s="25"/>
      <c r="B545" s="28"/>
      <c r="C545" s="28"/>
      <c r="D545" s="23"/>
      <c r="E545" s="23"/>
      <c r="F545" s="29"/>
      <c r="G545" s="26"/>
      <c r="I545" s="23"/>
      <c r="L545" s="27"/>
      <c r="M545" s="27"/>
      <c r="N545" s="27"/>
      <c r="O545" s="27"/>
      <c r="P545" s="27"/>
      <c r="Q545" s="27"/>
      <c r="R545" s="27"/>
      <c r="S545" s="56"/>
      <c r="T545" s="27"/>
      <c r="U545" s="27"/>
      <c r="W545" s="23"/>
      <c r="X545" s="23"/>
      <c r="Y545" s="24"/>
      <c r="AB545" s="23"/>
      <c r="AC545" s="23"/>
    </row>
    <row r="546" spans="1:29" customFormat="1" x14ac:dyDescent="0.25">
      <c r="A546" s="25"/>
      <c r="B546" s="28"/>
      <c r="C546" s="28"/>
      <c r="D546" s="23"/>
      <c r="E546" s="23"/>
      <c r="F546" s="29"/>
      <c r="G546" s="26"/>
      <c r="I546" s="23"/>
      <c r="L546" s="27"/>
      <c r="M546" s="27"/>
      <c r="N546" s="27"/>
      <c r="O546" s="27"/>
      <c r="P546" s="27"/>
      <c r="Q546" s="27"/>
      <c r="R546" s="27"/>
      <c r="S546" s="56"/>
      <c r="T546" s="27"/>
      <c r="U546" s="27"/>
      <c r="W546" s="23"/>
      <c r="X546" s="23"/>
      <c r="Y546" s="24"/>
      <c r="AB546" s="23"/>
      <c r="AC546" s="23"/>
    </row>
    <row r="547" spans="1:29" customFormat="1" x14ac:dyDescent="0.25">
      <c r="A547" s="25"/>
      <c r="B547" s="28"/>
      <c r="C547" s="28"/>
      <c r="D547" s="23"/>
      <c r="E547" s="23"/>
      <c r="F547" s="29"/>
      <c r="G547" s="26"/>
      <c r="I547" s="23"/>
      <c r="L547" s="27"/>
      <c r="M547" s="27"/>
      <c r="N547" s="27"/>
      <c r="O547" s="27"/>
      <c r="P547" s="27"/>
      <c r="Q547" s="27"/>
      <c r="R547" s="27"/>
      <c r="S547" s="56"/>
      <c r="T547" s="27"/>
      <c r="U547" s="27"/>
      <c r="W547" s="23"/>
      <c r="X547" s="23"/>
      <c r="Y547" s="24"/>
      <c r="AB547" s="23"/>
      <c r="AC547" s="23"/>
    </row>
    <row r="548" spans="1:29" customFormat="1" x14ac:dyDescent="0.25">
      <c r="A548" s="25"/>
      <c r="B548" s="28"/>
      <c r="C548" s="28"/>
      <c r="D548" s="23"/>
      <c r="E548" s="23"/>
      <c r="F548" s="29"/>
      <c r="G548" s="26"/>
      <c r="I548" s="23"/>
      <c r="L548" s="27"/>
      <c r="M548" s="27"/>
      <c r="N548" s="27"/>
      <c r="O548" s="27"/>
      <c r="P548" s="27"/>
      <c r="Q548" s="27"/>
      <c r="R548" s="27"/>
      <c r="S548" s="56"/>
      <c r="T548" s="27"/>
      <c r="U548" s="27"/>
      <c r="W548" s="23"/>
      <c r="X548" s="23"/>
      <c r="Y548" s="24"/>
      <c r="AB548" s="23"/>
      <c r="AC548" s="23"/>
    </row>
    <row r="549" spans="1:29" customFormat="1" x14ac:dyDescent="0.25">
      <c r="A549" s="25"/>
      <c r="B549" s="28"/>
      <c r="C549" s="28"/>
      <c r="D549" s="23"/>
      <c r="E549" s="23"/>
      <c r="F549" s="29"/>
      <c r="G549" s="26"/>
      <c r="I549" s="23"/>
      <c r="L549" s="27"/>
      <c r="M549" s="27"/>
      <c r="N549" s="27"/>
      <c r="O549" s="27"/>
      <c r="P549" s="27"/>
      <c r="Q549" s="27"/>
      <c r="R549" s="27"/>
      <c r="S549" s="56"/>
      <c r="T549" s="27"/>
      <c r="U549" s="27"/>
      <c r="W549" s="23"/>
      <c r="X549" s="23"/>
      <c r="Y549" s="24"/>
      <c r="AB549" s="23"/>
      <c r="AC549" s="23"/>
    </row>
    <row r="550" spans="1:29" customFormat="1" x14ac:dyDescent="0.25">
      <c r="A550" s="25"/>
      <c r="B550" s="28"/>
      <c r="C550" s="28"/>
      <c r="D550" s="23"/>
      <c r="E550" s="23"/>
      <c r="F550" s="29"/>
      <c r="G550" s="26"/>
      <c r="I550" s="23"/>
      <c r="L550" s="27"/>
      <c r="M550" s="27"/>
      <c r="N550" s="27"/>
      <c r="O550" s="27"/>
      <c r="P550" s="27"/>
      <c r="Q550" s="27"/>
      <c r="R550" s="27"/>
      <c r="S550" s="56"/>
      <c r="T550" s="27"/>
      <c r="U550" s="27"/>
      <c r="W550" s="23"/>
      <c r="X550" s="23"/>
      <c r="Y550" s="24"/>
      <c r="AB550" s="23"/>
      <c r="AC550" s="23"/>
    </row>
    <row r="551" spans="1:29" customFormat="1" x14ac:dyDescent="0.25">
      <c r="A551" s="25"/>
      <c r="B551" s="28"/>
      <c r="C551" s="28"/>
      <c r="D551" s="23"/>
      <c r="E551" s="23"/>
      <c r="F551" s="29"/>
      <c r="G551" s="26"/>
      <c r="I551" s="23"/>
      <c r="L551" s="27"/>
      <c r="M551" s="27"/>
      <c r="N551" s="27"/>
      <c r="O551" s="27"/>
      <c r="P551" s="27"/>
      <c r="Q551" s="27"/>
      <c r="R551" s="27"/>
      <c r="S551" s="56"/>
      <c r="T551" s="27"/>
      <c r="U551" s="27"/>
      <c r="W551" s="23"/>
      <c r="X551" s="23"/>
      <c r="Y551" s="24"/>
      <c r="AB551" s="23"/>
      <c r="AC551" s="23"/>
    </row>
    <row r="552" spans="1:29" customFormat="1" x14ac:dyDescent="0.25">
      <c r="A552" s="25"/>
      <c r="B552" s="28"/>
      <c r="C552" s="28"/>
      <c r="D552" s="23"/>
      <c r="E552" s="23"/>
      <c r="F552" s="29"/>
      <c r="G552" s="26"/>
      <c r="I552" s="23"/>
      <c r="L552" s="27"/>
      <c r="M552" s="27"/>
      <c r="N552" s="27"/>
      <c r="O552" s="27"/>
      <c r="P552" s="27"/>
      <c r="Q552" s="27"/>
      <c r="R552" s="27"/>
      <c r="S552" s="56"/>
      <c r="T552" s="27"/>
      <c r="U552" s="27"/>
      <c r="W552" s="23"/>
      <c r="X552" s="23"/>
      <c r="Y552" s="24"/>
      <c r="AB552" s="23"/>
      <c r="AC552" s="23"/>
    </row>
    <row r="553" spans="1:29" customFormat="1" x14ac:dyDescent="0.25">
      <c r="A553" s="25"/>
      <c r="B553" s="28"/>
      <c r="C553" s="28"/>
      <c r="D553" s="23"/>
      <c r="E553" s="23"/>
      <c r="F553" s="29"/>
      <c r="G553" s="26"/>
      <c r="I553" s="23"/>
      <c r="L553" s="27"/>
      <c r="M553" s="27"/>
      <c r="N553" s="27"/>
      <c r="O553" s="27"/>
      <c r="P553" s="27"/>
      <c r="Q553" s="27"/>
      <c r="R553" s="27"/>
      <c r="S553" s="56"/>
      <c r="T553" s="27"/>
      <c r="U553" s="27"/>
      <c r="W553" s="23"/>
      <c r="X553" s="23"/>
      <c r="Y553" s="24"/>
      <c r="AB553" s="23"/>
      <c r="AC553" s="23"/>
    </row>
    <row r="554" spans="1:29" customFormat="1" x14ac:dyDescent="0.25">
      <c r="A554" s="25"/>
      <c r="B554" s="28"/>
      <c r="C554" s="28"/>
      <c r="D554" s="23"/>
      <c r="E554" s="23"/>
      <c r="F554" s="29"/>
      <c r="G554" s="26"/>
      <c r="I554" s="23"/>
      <c r="L554" s="27"/>
      <c r="M554" s="27"/>
      <c r="N554" s="27"/>
      <c r="O554" s="27"/>
      <c r="P554" s="27"/>
      <c r="Q554" s="27"/>
      <c r="R554" s="27"/>
      <c r="S554" s="56"/>
      <c r="T554" s="27"/>
      <c r="U554" s="27"/>
      <c r="W554" s="23"/>
      <c r="X554" s="23"/>
      <c r="Y554" s="24"/>
      <c r="AB554" s="23"/>
      <c r="AC554" s="23"/>
    </row>
    <row r="555" spans="1:29" customFormat="1" x14ac:dyDescent="0.25">
      <c r="A555" s="25"/>
      <c r="B555" s="28"/>
      <c r="C555" s="28"/>
      <c r="D555" s="23"/>
      <c r="E555" s="23"/>
      <c r="F555" s="29"/>
      <c r="G555" s="26"/>
      <c r="I555" s="23"/>
      <c r="L555" s="27"/>
      <c r="M555" s="27"/>
      <c r="N555" s="27"/>
      <c r="O555" s="27"/>
      <c r="P555" s="27"/>
      <c r="Q555" s="27"/>
      <c r="R555" s="27"/>
      <c r="S555" s="56"/>
      <c r="T555" s="27"/>
      <c r="U555" s="27"/>
      <c r="W555" s="23"/>
      <c r="X555" s="23"/>
      <c r="Y555" s="24"/>
      <c r="AB555" s="23"/>
      <c r="AC555" s="23"/>
    </row>
    <row r="556" spans="1:29" customFormat="1" x14ac:dyDescent="0.25">
      <c r="A556" s="25"/>
      <c r="B556" s="28"/>
      <c r="C556" s="28"/>
      <c r="D556" s="23"/>
      <c r="E556" s="23"/>
      <c r="F556" s="29"/>
      <c r="G556" s="26"/>
      <c r="I556" s="23"/>
      <c r="L556" s="27"/>
      <c r="M556" s="27"/>
      <c r="N556" s="27"/>
      <c r="O556" s="27"/>
      <c r="P556" s="27"/>
      <c r="Q556" s="27"/>
      <c r="R556" s="27"/>
      <c r="S556" s="56"/>
      <c r="T556" s="27"/>
      <c r="U556" s="27"/>
      <c r="W556" s="23"/>
      <c r="X556" s="23"/>
      <c r="Y556" s="24"/>
      <c r="AB556" s="23"/>
      <c r="AC556" s="23"/>
    </row>
    <row r="557" spans="1:29" customFormat="1" x14ac:dyDescent="0.25">
      <c r="A557" s="25"/>
      <c r="B557" s="28"/>
      <c r="C557" s="28"/>
      <c r="D557" s="23"/>
      <c r="E557" s="23"/>
      <c r="F557" s="29"/>
      <c r="G557" s="26"/>
      <c r="I557" s="23"/>
      <c r="L557" s="27"/>
      <c r="M557" s="27"/>
      <c r="N557" s="27"/>
      <c r="O557" s="27"/>
      <c r="P557" s="27"/>
      <c r="Q557" s="27"/>
      <c r="R557" s="27"/>
      <c r="S557" s="56"/>
      <c r="T557" s="27"/>
      <c r="U557" s="27"/>
      <c r="W557" s="23"/>
      <c r="X557" s="23"/>
      <c r="Y557" s="24"/>
      <c r="AB557" s="23"/>
      <c r="AC557" s="23"/>
    </row>
    <row r="558" spans="1:29" customFormat="1" x14ac:dyDescent="0.25">
      <c r="A558" s="25"/>
      <c r="B558" s="28"/>
      <c r="C558" s="28"/>
      <c r="D558" s="23"/>
      <c r="E558" s="23"/>
      <c r="F558" s="29"/>
      <c r="G558" s="26"/>
      <c r="I558" s="23"/>
      <c r="L558" s="27"/>
      <c r="M558" s="27"/>
      <c r="N558" s="27"/>
      <c r="O558" s="27"/>
      <c r="P558" s="27"/>
      <c r="Q558" s="27"/>
      <c r="R558" s="27"/>
      <c r="S558" s="56"/>
      <c r="T558" s="27"/>
      <c r="U558" s="27"/>
      <c r="W558" s="23"/>
      <c r="X558" s="23"/>
      <c r="Y558" s="24"/>
      <c r="AB558" s="23"/>
      <c r="AC558" s="23"/>
    </row>
    <row r="559" spans="1:29" customFormat="1" x14ac:dyDescent="0.25">
      <c r="A559" s="25"/>
      <c r="B559" s="28"/>
      <c r="C559" s="28"/>
      <c r="D559" s="23"/>
      <c r="E559" s="23"/>
      <c r="F559" s="29"/>
      <c r="G559" s="26"/>
      <c r="I559" s="23"/>
      <c r="L559" s="27"/>
      <c r="M559" s="27"/>
      <c r="N559" s="27"/>
      <c r="O559" s="27"/>
      <c r="P559" s="27"/>
      <c r="Q559" s="27"/>
      <c r="R559" s="27"/>
      <c r="S559" s="56"/>
      <c r="T559" s="27"/>
      <c r="U559" s="27"/>
      <c r="W559" s="23"/>
      <c r="X559" s="23"/>
      <c r="Y559" s="24"/>
      <c r="AB559" s="23"/>
      <c r="AC559" s="23"/>
    </row>
    <row r="560" spans="1:29" customFormat="1" x14ac:dyDescent="0.25">
      <c r="A560" s="25"/>
      <c r="B560" s="28"/>
      <c r="C560" s="28"/>
      <c r="D560" s="23"/>
      <c r="E560" s="23"/>
      <c r="F560" s="29"/>
      <c r="G560" s="26"/>
      <c r="I560" s="23"/>
      <c r="L560" s="27"/>
      <c r="M560" s="27"/>
      <c r="N560" s="27"/>
      <c r="O560" s="27"/>
      <c r="P560" s="27"/>
      <c r="Q560" s="27"/>
      <c r="R560" s="27"/>
      <c r="S560" s="56"/>
      <c r="T560" s="27"/>
      <c r="U560" s="27"/>
      <c r="W560" s="23"/>
      <c r="X560" s="23"/>
      <c r="Y560" s="24"/>
      <c r="AB560" s="23"/>
      <c r="AC560" s="23"/>
    </row>
    <row r="561" spans="1:29" customFormat="1" x14ac:dyDescent="0.25">
      <c r="A561" s="25"/>
      <c r="B561" s="28"/>
      <c r="C561" s="28"/>
      <c r="D561" s="23"/>
      <c r="E561" s="23"/>
      <c r="F561" s="29"/>
      <c r="G561" s="26"/>
      <c r="I561" s="23"/>
      <c r="L561" s="27"/>
      <c r="M561" s="27"/>
      <c r="N561" s="27"/>
      <c r="O561" s="27"/>
      <c r="P561" s="27"/>
      <c r="Q561" s="27"/>
      <c r="R561" s="27"/>
      <c r="S561" s="56"/>
      <c r="T561" s="27"/>
      <c r="U561" s="27"/>
      <c r="W561" s="23"/>
      <c r="X561" s="23"/>
      <c r="Y561" s="24"/>
      <c r="AB561" s="23"/>
      <c r="AC561" s="23"/>
    </row>
    <row r="562" spans="1:29" customFormat="1" x14ac:dyDescent="0.25">
      <c r="A562" s="25"/>
      <c r="B562" s="28"/>
      <c r="C562" s="28"/>
      <c r="D562" s="23"/>
      <c r="E562" s="23"/>
      <c r="F562" s="29"/>
      <c r="G562" s="26"/>
      <c r="I562" s="23"/>
      <c r="L562" s="27"/>
      <c r="M562" s="27"/>
      <c r="N562" s="27"/>
      <c r="O562" s="27"/>
      <c r="P562" s="27"/>
      <c r="Q562" s="27"/>
      <c r="R562" s="27"/>
      <c r="S562" s="56"/>
      <c r="T562" s="27"/>
      <c r="U562" s="27"/>
      <c r="W562" s="23"/>
      <c r="X562" s="23"/>
      <c r="Y562" s="24"/>
      <c r="AB562" s="23"/>
      <c r="AC562" s="23"/>
    </row>
    <row r="563" spans="1:29" customFormat="1" x14ac:dyDescent="0.25">
      <c r="A563" s="25"/>
      <c r="B563" s="28"/>
      <c r="C563" s="28"/>
      <c r="D563" s="23"/>
      <c r="E563" s="23"/>
      <c r="F563" s="29"/>
      <c r="G563" s="26"/>
      <c r="I563" s="23"/>
      <c r="L563" s="27"/>
      <c r="M563" s="27"/>
      <c r="N563" s="27"/>
      <c r="O563" s="27"/>
      <c r="P563" s="27"/>
      <c r="Q563" s="27"/>
      <c r="R563" s="27"/>
      <c r="S563" s="56"/>
      <c r="T563" s="27"/>
      <c r="U563" s="27"/>
      <c r="W563" s="23"/>
      <c r="X563" s="23"/>
      <c r="Y563" s="24"/>
      <c r="AB563" s="23"/>
      <c r="AC563" s="23"/>
    </row>
    <row r="564" spans="1:29" customFormat="1" x14ac:dyDescent="0.25">
      <c r="A564" s="25"/>
      <c r="B564" s="28"/>
      <c r="C564" s="28"/>
      <c r="D564" s="23"/>
      <c r="E564" s="23"/>
      <c r="F564" s="29"/>
      <c r="G564" s="26"/>
      <c r="I564" s="23"/>
      <c r="L564" s="27"/>
      <c r="M564" s="27"/>
      <c r="N564" s="27"/>
      <c r="O564" s="27"/>
      <c r="P564" s="27"/>
      <c r="Q564" s="27"/>
      <c r="R564" s="27"/>
      <c r="S564" s="56"/>
      <c r="T564" s="27"/>
      <c r="U564" s="27"/>
      <c r="W564" s="23"/>
      <c r="X564" s="23"/>
      <c r="Y564" s="24"/>
      <c r="AB564" s="23"/>
      <c r="AC564" s="23"/>
    </row>
    <row r="565" spans="1:29" customFormat="1" x14ac:dyDescent="0.25">
      <c r="A565" s="25"/>
      <c r="B565" s="28"/>
      <c r="C565" s="28"/>
      <c r="D565" s="23"/>
      <c r="E565" s="23"/>
      <c r="F565" s="29"/>
      <c r="G565" s="26"/>
      <c r="I565" s="23"/>
      <c r="L565" s="27"/>
      <c r="M565" s="27"/>
      <c r="N565" s="27"/>
      <c r="O565" s="27"/>
      <c r="P565" s="27"/>
      <c r="Q565" s="27"/>
      <c r="R565" s="27"/>
      <c r="S565" s="56"/>
      <c r="T565" s="27"/>
      <c r="U565" s="27"/>
      <c r="W565" s="23"/>
      <c r="X565" s="23"/>
      <c r="Y565" s="24"/>
      <c r="AB565" s="23"/>
      <c r="AC565" s="23"/>
    </row>
    <row r="566" spans="1:29" customFormat="1" x14ac:dyDescent="0.25">
      <c r="A566" s="25"/>
      <c r="B566" s="28"/>
      <c r="C566" s="28"/>
      <c r="D566" s="23"/>
      <c r="E566" s="23"/>
      <c r="F566" s="29"/>
      <c r="G566" s="26"/>
      <c r="I566" s="23"/>
      <c r="L566" s="27"/>
      <c r="M566" s="27"/>
      <c r="N566" s="27"/>
      <c r="O566" s="27"/>
      <c r="P566" s="27"/>
      <c r="Q566" s="27"/>
      <c r="R566" s="27"/>
      <c r="S566" s="56"/>
      <c r="T566" s="27"/>
      <c r="U566" s="27"/>
      <c r="W566" s="23"/>
      <c r="X566" s="23"/>
      <c r="Y566" s="24"/>
      <c r="AB566" s="23"/>
      <c r="AC566" s="23"/>
    </row>
    <row r="567" spans="1:29" customFormat="1" x14ac:dyDescent="0.25">
      <c r="A567" s="25"/>
      <c r="B567" s="28"/>
      <c r="C567" s="28"/>
      <c r="D567" s="23"/>
      <c r="E567" s="23"/>
      <c r="F567" s="29"/>
      <c r="G567" s="26"/>
      <c r="I567" s="23"/>
      <c r="L567" s="27"/>
      <c r="M567" s="27"/>
      <c r="N567" s="27"/>
      <c r="O567" s="27"/>
      <c r="P567" s="27"/>
      <c r="Q567" s="27"/>
      <c r="R567" s="27"/>
      <c r="S567" s="56"/>
      <c r="T567" s="27"/>
      <c r="U567" s="27"/>
      <c r="W567" s="23"/>
      <c r="X567" s="23"/>
      <c r="Y567" s="24"/>
      <c r="AB567" s="23"/>
      <c r="AC567" s="23"/>
    </row>
    <row r="568" spans="1:29" customFormat="1" x14ac:dyDescent="0.25">
      <c r="A568" s="25"/>
      <c r="B568" s="28"/>
      <c r="C568" s="28"/>
      <c r="D568" s="23"/>
      <c r="E568" s="23"/>
      <c r="F568" s="29"/>
      <c r="G568" s="26"/>
      <c r="I568" s="23"/>
      <c r="L568" s="27"/>
      <c r="M568" s="27"/>
      <c r="N568" s="27"/>
      <c r="O568" s="27"/>
      <c r="P568" s="27"/>
      <c r="Q568" s="27"/>
      <c r="R568" s="27"/>
      <c r="S568" s="56"/>
      <c r="T568" s="27"/>
      <c r="U568" s="27"/>
      <c r="W568" s="23"/>
      <c r="X568" s="23"/>
      <c r="Y568" s="24"/>
      <c r="AB568" s="23"/>
      <c r="AC568" s="23"/>
    </row>
    <row r="569" spans="1:29" customFormat="1" x14ac:dyDescent="0.25">
      <c r="A569" s="25"/>
      <c r="B569" s="28"/>
      <c r="C569" s="28"/>
      <c r="D569" s="23"/>
      <c r="E569" s="23"/>
      <c r="F569" s="29"/>
      <c r="G569" s="26"/>
      <c r="I569" s="23"/>
      <c r="L569" s="27"/>
      <c r="M569" s="27"/>
      <c r="N569" s="27"/>
      <c r="O569" s="27"/>
      <c r="P569" s="27"/>
      <c r="Q569" s="27"/>
      <c r="R569" s="27"/>
      <c r="S569" s="56"/>
      <c r="T569" s="27"/>
      <c r="U569" s="27"/>
      <c r="W569" s="23"/>
      <c r="X569" s="23"/>
      <c r="Y569" s="24"/>
      <c r="AB569" s="23"/>
      <c r="AC569" s="23"/>
    </row>
    <row r="570" spans="1:29" customFormat="1" x14ac:dyDescent="0.25">
      <c r="A570" s="25"/>
      <c r="B570" s="28"/>
      <c r="C570" s="28"/>
      <c r="D570" s="23"/>
      <c r="E570" s="23"/>
      <c r="F570" s="29"/>
      <c r="G570" s="26"/>
      <c r="I570" s="23"/>
      <c r="L570" s="27"/>
      <c r="M570" s="27"/>
      <c r="N570" s="27"/>
      <c r="O570" s="27"/>
      <c r="P570" s="27"/>
      <c r="Q570" s="27"/>
      <c r="R570" s="27"/>
      <c r="S570" s="56"/>
      <c r="T570" s="27"/>
      <c r="U570" s="27"/>
      <c r="W570" s="23"/>
      <c r="X570" s="23"/>
      <c r="Y570" s="24"/>
      <c r="AB570" s="23"/>
      <c r="AC570" s="23"/>
    </row>
    <row r="571" spans="1:29" customFormat="1" x14ac:dyDescent="0.25">
      <c r="A571" s="25"/>
      <c r="B571" s="28"/>
      <c r="C571" s="28"/>
      <c r="D571" s="23"/>
      <c r="E571" s="23"/>
      <c r="F571" s="29"/>
      <c r="G571" s="26"/>
      <c r="I571" s="23"/>
      <c r="L571" s="27"/>
      <c r="M571" s="27"/>
      <c r="N571" s="27"/>
      <c r="O571" s="27"/>
      <c r="P571" s="27"/>
      <c r="Q571" s="27"/>
      <c r="R571" s="27"/>
      <c r="S571" s="56"/>
      <c r="T571" s="27"/>
      <c r="U571" s="27"/>
      <c r="W571" s="23"/>
      <c r="X571" s="23"/>
      <c r="Y571" s="24"/>
      <c r="AB571" s="23"/>
      <c r="AC571" s="23"/>
    </row>
    <row r="572" spans="1:29" customFormat="1" x14ac:dyDescent="0.25">
      <c r="A572" s="25"/>
      <c r="B572" s="28"/>
      <c r="C572" s="28"/>
      <c r="D572" s="23"/>
      <c r="E572" s="23"/>
      <c r="F572" s="29"/>
      <c r="G572" s="26"/>
      <c r="I572" s="23"/>
      <c r="L572" s="27"/>
      <c r="M572" s="27"/>
      <c r="N572" s="27"/>
      <c r="O572" s="27"/>
      <c r="P572" s="27"/>
      <c r="Q572" s="27"/>
      <c r="R572" s="27"/>
      <c r="S572" s="56"/>
      <c r="T572" s="27"/>
      <c r="U572" s="27"/>
      <c r="W572" s="23"/>
      <c r="X572" s="23"/>
      <c r="Y572" s="24"/>
      <c r="AB572" s="23"/>
      <c r="AC572" s="23"/>
    </row>
    <row r="573" spans="1:29" customFormat="1" x14ac:dyDescent="0.25">
      <c r="A573" s="25"/>
      <c r="B573" s="28"/>
      <c r="C573" s="28"/>
      <c r="D573" s="23"/>
      <c r="E573" s="23"/>
      <c r="F573" s="29"/>
      <c r="G573" s="26"/>
      <c r="I573" s="23"/>
      <c r="L573" s="27"/>
      <c r="M573" s="27"/>
      <c r="N573" s="27"/>
      <c r="O573" s="27"/>
      <c r="P573" s="27"/>
      <c r="Q573" s="27"/>
      <c r="R573" s="27"/>
      <c r="S573" s="56"/>
      <c r="T573" s="27"/>
      <c r="U573" s="27"/>
      <c r="W573" s="23"/>
      <c r="X573" s="23"/>
      <c r="Y573" s="24"/>
      <c r="AB573" s="23"/>
      <c r="AC573" s="23"/>
    </row>
    <row r="574" spans="1:29" customFormat="1" x14ac:dyDescent="0.25">
      <c r="A574" s="25"/>
      <c r="B574" s="28"/>
      <c r="C574" s="28"/>
      <c r="D574" s="23"/>
      <c r="E574" s="23"/>
      <c r="F574" s="29"/>
      <c r="G574" s="26"/>
      <c r="I574" s="23"/>
      <c r="L574" s="27"/>
      <c r="M574" s="27"/>
      <c r="N574" s="27"/>
      <c r="O574" s="27"/>
      <c r="P574" s="27"/>
      <c r="Q574" s="27"/>
      <c r="R574" s="27"/>
      <c r="S574" s="56"/>
      <c r="T574" s="27"/>
      <c r="U574" s="27"/>
      <c r="W574" s="23"/>
      <c r="X574" s="23"/>
      <c r="Y574" s="24"/>
      <c r="AB574" s="23"/>
      <c r="AC574" s="23"/>
    </row>
    <row r="575" spans="1:29" customFormat="1" x14ac:dyDescent="0.25">
      <c r="A575" s="25"/>
      <c r="B575" s="28"/>
      <c r="C575" s="28"/>
      <c r="D575" s="23"/>
      <c r="E575" s="23"/>
      <c r="F575" s="29"/>
      <c r="G575" s="26"/>
      <c r="I575" s="23"/>
      <c r="L575" s="27"/>
      <c r="M575" s="27"/>
      <c r="N575" s="27"/>
      <c r="O575" s="27"/>
      <c r="P575" s="27"/>
      <c r="Q575" s="27"/>
      <c r="R575" s="27"/>
      <c r="S575" s="56"/>
      <c r="T575" s="27"/>
      <c r="U575" s="27"/>
      <c r="W575" s="23"/>
      <c r="X575" s="23"/>
      <c r="Y575" s="24"/>
      <c r="AB575" s="23"/>
      <c r="AC575" s="23"/>
    </row>
    <row r="576" spans="1:29" customFormat="1" x14ac:dyDescent="0.25">
      <c r="A576" s="25"/>
      <c r="B576" s="28"/>
      <c r="C576" s="28"/>
      <c r="D576" s="23"/>
      <c r="E576" s="23"/>
      <c r="F576" s="29"/>
      <c r="G576" s="26"/>
      <c r="I576" s="23"/>
      <c r="L576" s="27"/>
      <c r="M576" s="27"/>
      <c r="N576" s="27"/>
      <c r="O576" s="27"/>
      <c r="P576" s="27"/>
      <c r="Q576" s="27"/>
      <c r="R576" s="27"/>
      <c r="S576" s="56"/>
      <c r="T576" s="27"/>
      <c r="U576" s="27"/>
      <c r="W576" s="23"/>
      <c r="X576" s="23"/>
      <c r="Y576" s="24"/>
    </row>
    <row r="577" spans="1:25" customFormat="1" x14ac:dyDescent="0.25">
      <c r="A577" s="25"/>
      <c r="B577" s="28"/>
      <c r="C577" s="28"/>
      <c r="D577" s="23"/>
      <c r="E577" s="23"/>
      <c r="F577" s="29"/>
      <c r="G577" s="26"/>
      <c r="I577" s="23"/>
      <c r="L577" s="27"/>
      <c r="M577" s="27"/>
      <c r="N577" s="27"/>
      <c r="O577" s="27"/>
      <c r="P577" s="27"/>
      <c r="Q577" s="27"/>
      <c r="R577" s="27"/>
      <c r="S577" s="56"/>
      <c r="T577" s="27"/>
      <c r="U577" s="27"/>
      <c r="W577" s="23"/>
      <c r="X577" s="23"/>
      <c r="Y577" s="24"/>
    </row>
    <row r="578" spans="1:25" customFormat="1" x14ac:dyDescent="0.25">
      <c r="A578" s="25"/>
      <c r="B578" s="28"/>
      <c r="C578" s="28"/>
      <c r="D578" s="23"/>
      <c r="E578" s="23"/>
      <c r="F578" s="29"/>
      <c r="G578" s="26"/>
      <c r="I578" s="23"/>
      <c r="L578" s="27"/>
      <c r="M578" s="27"/>
      <c r="N578" s="27"/>
      <c r="O578" s="27"/>
      <c r="P578" s="27"/>
      <c r="Q578" s="27"/>
      <c r="R578" s="27"/>
      <c r="S578" s="56"/>
      <c r="T578" s="27"/>
      <c r="U578" s="27"/>
      <c r="W578" s="23"/>
      <c r="X578" s="23"/>
      <c r="Y578" s="24"/>
    </row>
    <row r="579" spans="1:25" customFormat="1" x14ac:dyDescent="0.25">
      <c r="A579" s="25"/>
      <c r="B579" s="28"/>
      <c r="C579" s="28"/>
      <c r="D579" s="23"/>
      <c r="E579" s="23"/>
      <c r="F579" s="29"/>
      <c r="G579" s="26"/>
      <c r="I579" s="23"/>
      <c r="L579" s="27"/>
      <c r="M579" s="27"/>
      <c r="N579" s="27"/>
      <c r="O579" s="27"/>
      <c r="P579" s="27"/>
      <c r="Q579" s="27"/>
      <c r="R579" s="27"/>
      <c r="S579" s="56"/>
      <c r="T579" s="27"/>
      <c r="U579" s="27"/>
      <c r="W579" s="23"/>
      <c r="X579" s="23"/>
      <c r="Y579" s="24"/>
    </row>
    <row r="580" spans="1:25" customFormat="1" x14ac:dyDescent="0.25">
      <c r="A580" s="25"/>
      <c r="B580" s="28"/>
      <c r="C580" s="28"/>
      <c r="D580" s="23"/>
      <c r="E580" s="23"/>
      <c r="F580" s="29"/>
      <c r="G580" s="26"/>
      <c r="I580" s="23"/>
      <c r="L580" s="27"/>
      <c r="M580" s="27"/>
      <c r="N580" s="27"/>
      <c r="O580" s="27"/>
      <c r="P580" s="27"/>
      <c r="Q580" s="27"/>
      <c r="R580" s="27"/>
      <c r="S580" s="56"/>
      <c r="T580" s="27"/>
      <c r="U580" s="27"/>
      <c r="W580" s="23"/>
      <c r="X580" s="23"/>
      <c r="Y580" s="24"/>
    </row>
    <row r="581" spans="1:25" customFormat="1" x14ac:dyDescent="0.25">
      <c r="A581" s="25"/>
      <c r="B581" s="28"/>
      <c r="C581" s="28"/>
      <c r="D581" s="23"/>
      <c r="E581" s="23"/>
      <c r="F581" s="29"/>
      <c r="G581" s="26"/>
      <c r="I581" s="23"/>
      <c r="L581" s="27"/>
      <c r="M581" s="27"/>
      <c r="N581" s="27"/>
      <c r="O581" s="27"/>
      <c r="P581" s="27"/>
      <c r="Q581" s="27"/>
      <c r="R581" s="27"/>
      <c r="S581" s="56"/>
      <c r="T581" s="27"/>
      <c r="U581" s="27"/>
      <c r="W581" s="23"/>
      <c r="X581" s="23"/>
      <c r="Y581" s="24"/>
    </row>
    <row r="582" spans="1:25" customFormat="1" x14ac:dyDescent="0.25">
      <c r="A582" s="25"/>
      <c r="B582" s="28"/>
      <c r="C582" s="28"/>
      <c r="D582" s="23"/>
      <c r="E582" s="23"/>
      <c r="F582" s="29"/>
      <c r="G582" s="26"/>
      <c r="I582" s="23"/>
      <c r="L582" s="27"/>
      <c r="M582" s="27"/>
      <c r="N582" s="27"/>
      <c r="O582" s="27"/>
      <c r="P582" s="27"/>
      <c r="Q582" s="27"/>
      <c r="R582" s="27"/>
      <c r="S582" s="56"/>
      <c r="T582" s="27"/>
      <c r="U582" s="27"/>
      <c r="W582" s="23"/>
      <c r="X582" s="23"/>
      <c r="Y582" s="24"/>
    </row>
    <row r="583" spans="1:25" customFormat="1" x14ac:dyDescent="0.25">
      <c r="A583" s="25"/>
      <c r="B583" s="28"/>
      <c r="C583" s="28"/>
      <c r="D583" s="23"/>
      <c r="E583" s="23"/>
      <c r="F583" s="29"/>
      <c r="G583" s="26"/>
      <c r="I583" s="23"/>
      <c r="L583" s="27"/>
      <c r="M583" s="27"/>
      <c r="N583" s="27"/>
      <c r="O583" s="27"/>
      <c r="P583" s="27"/>
      <c r="Q583" s="27"/>
      <c r="R583" s="27"/>
      <c r="S583" s="56"/>
      <c r="T583" s="27"/>
      <c r="U583" s="27"/>
      <c r="W583" s="23"/>
      <c r="X583" s="23"/>
      <c r="Y583" s="24"/>
    </row>
    <row r="584" spans="1:25" customFormat="1" x14ac:dyDescent="0.25">
      <c r="A584" s="25"/>
      <c r="B584" s="28"/>
      <c r="C584" s="28"/>
      <c r="D584" s="23"/>
      <c r="E584" s="23"/>
      <c r="F584" s="29"/>
      <c r="G584" s="26"/>
      <c r="I584" s="23"/>
      <c r="L584" s="27"/>
      <c r="M584" s="27"/>
      <c r="N584" s="27"/>
      <c r="O584" s="27"/>
      <c r="P584" s="27"/>
      <c r="Q584" s="27"/>
      <c r="R584" s="27"/>
      <c r="S584" s="56"/>
      <c r="T584" s="27"/>
      <c r="U584" s="27"/>
      <c r="W584" s="23"/>
      <c r="X584" s="23"/>
      <c r="Y584" s="24"/>
    </row>
    <row r="585" spans="1:25" customFormat="1" x14ac:dyDescent="0.25">
      <c r="A585" s="25"/>
      <c r="B585" s="28"/>
      <c r="C585" s="28"/>
      <c r="D585" s="23"/>
      <c r="E585" s="23"/>
      <c r="F585" s="29"/>
      <c r="G585" s="26"/>
      <c r="I585" s="23"/>
      <c r="L585" s="27"/>
      <c r="M585" s="27"/>
      <c r="N585" s="27"/>
      <c r="O585" s="27"/>
      <c r="P585" s="27"/>
      <c r="Q585" s="27"/>
      <c r="R585" s="27"/>
      <c r="S585" s="56"/>
      <c r="T585" s="27"/>
      <c r="U585" s="27"/>
      <c r="W585" s="23"/>
      <c r="X585" s="23"/>
      <c r="Y585" s="24"/>
    </row>
    <row r="586" spans="1:25" customFormat="1" x14ac:dyDescent="0.25">
      <c r="A586" s="25"/>
      <c r="B586" s="28"/>
      <c r="C586" s="28"/>
      <c r="D586" s="23"/>
      <c r="E586" s="23"/>
      <c r="F586" s="29"/>
      <c r="G586" s="26"/>
      <c r="I586" s="23"/>
      <c r="L586" s="27"/>
      <c r="M586" s="27"/>
      <c r="N586" s="27"/>
      <c r="O586" s="27"/>
      <c r="P586" s="27"/>
      <c r="Q586" s="27"/>
      <c r="R586" s="27"/>
      <c r="S586" s="56"/>
      <c r="T586" s="27"/>
      <c r="U586" s="27"/>
      <c r="W586" s="23"/>
      <c r="X586" s="23"/>
      <c r="Y586" s="24"/>
    </row>
    <row r="587" spans="1:25" customFormat="1" x14ac:dyDescent="0.25">
      <c r="A587" s="25"/>
      <c r="B587" s="28"/>
      <c r="C587" s="28"/>
      <c r="D587" s="23"/>
      <c r="E587" s="23"/>
      <c r="F587" s="29"/>
      <c r="G587" s="26"/>
      <c r="I587" s="23"/>
      <c r="L587" s="27"/>
      <c r="M587" s="27"/>
      <c r="N587" s="27"/>
      <c r="O587" s="27"/>
      <c r="P587" s="27"/>
      <c r="Q587" s="27"/>
      <c r="R587" s="27"/>
      <c r="S587" s="56"/>
      <c r="T587" s="27"/>
      <c r="U587" s="27"/>
      <c r="W587" s="23"/>
      <c r="X587" s="23"/>
      <c r="Y587" s="24"/>
    </row>
    <row r="588" spans="1:25" customFormat="1" x14ac:dyDescent="0.25">
      <c r="A588" s="25"/>
      <c r="B588" s="28"/>
      <c r="C588" s="28"/>
      <c r="D588" s="23"/>
      <c r="E588" s="23"/>
      <c r="F588" s="29"/>
      <c r="G588" s="26"/>
      <c r="I588" s="23"/>
      <c r="L588" s="27"/>
      <c r="M588" s="27"/>
      <c r="N588" s="27"/>
      <c r="O588" s="27"/>
      <c r="P588" s="27"/>
      <c r="Q588" s="27"/>
      <c r="R588" s="27"/>
      <c r="S588" s="56"/>
      <c r="T588" s="27"/>
      <c r="U588" s="27"/>
      <c r="W588" s="23"/>
      <c r="X588" s="23"/>
      <c r="Y588" s="24"/>
    </row>
    <row r="589" spans="1:25" customFormat="1" x14ac:dyDescent="0.25">
      <c r="A589" s="25"/>
      <c r="B589" s="28"/>
      <c r="C589" s="28"/>
      <c r="D589" s="23"/>
      <c r="E589" s="23"/>
      <c r="F589" s="29"/>
      <c r="G589" s="26"/>
      <c r="I589" s="23"/>
      <c r="L589" s="27"/>
      <c r="M589" s="27"/>
      <c r="N589" s="27"/>
      <c r="O589" s="27"/>
      <c r="P589" s="27"/>
      <c r="Q589" s="27"/>
      <c r="R589" s="27"/>
      <c r="S589" s="56"/>
      <c r="T589" s="27"/>
      <c r="U589" s="27"/>
      <c r="W589" s="23"/>
      <c r="X589" s="23"/>
      <c r="Y589" s="24"/>
    </row>
    <row r="590" spans="1:25" customFormat="1" x14ac:dyDescent="0.25">
      <c r="A590" s="25"/>
      <c r="B590" s="28"/>
      <c r="C590" s="28"/>
      <c r="D590" s="23"/>
      <c r="E590" s="23"/>
      <c r="F590" s="29"/>
      <c r="G590" s="26"/>
      <c r="I590" s="23"/>
      <c r="L590" s="27"/>
      <c r="M590" s="27"/>
      <c r="N590" s="27"/>
      <c r="O590" s="27"/>
      <c r="P590" s="27"/>
      <c r="Q590" s="27"/>
      <c r="R590" s="27"/>
      <c r="S590" s="56"/>
      <c r="T590" s="27"/>
      <c r="U590" s="27"/>
      <c r="W590" s="23"/>
      <c r="X590" s="23"/>
      <c r="Y590" s="24"/>
    </row>
    <row r="591" spans="1:25" customFormat="1" x14ac:dyDescent="0.25">
      <c r="A591" s="25"/>
      <c r="B591" s="28"/>
      <c r="C591" s="28"/>
      <c r="D591" s="23"/>
      <c r="E591" s="23"/>
      <c r="F591" s="29"/>
      <c r="G591" s="26"/>
      <c r="I591" s="23"/>
      <c r="L591" s="27"/>
      <c r="M591" s="27"/>
      <c r="N591" s="27"/>
      <c r="O591" s="27"/>
      <c r="P591" s="27"/>
      <c r="Q591" s="27"/>
      <c r="R591" s="27"/>
      <c r="S591" s="56"/>
      <c r="T591" s="27"/>
      <c r="U591" s="27"/>
      <c r="W591" s="23"/>
      <c r="X591" s="23"/>
      <c r="Y591" s="24"/>
    </row>
    <row r="592" spans="1:25" customFormat="1" x14ac:dyDescent="0.25">
      <c r="A592" s="25"/>
      <c r="B592" s="28"/>
      <c r="C592" s="28"/>
      <c r="D592" s="23"/>
      <c r="E592" s="23"/>
      <c r="F592" s="29"/>
      <c r="G592" s="26"/>
      <c r="I592" s="23"/>
      <c r="L592" s="27"/>
      <c r="M592" s="27"/>
      <c r="N592" s="27"/>
      <c r="O592" s="27"/>
      <c r="P592" s="27"/>
      <c r="Q592" s="27"/>
      <c r="R592" s="27"/>
      <c r="S592" s="56"/>
      <c r="T592" s="27"/>
      <c r="U592" s="27"/>
      <c r="W592" s="23"/>
      <c r="X592" s="23"/>
      <c r="Y592" s="24"/>
    </row>
    <row r="593" spans="1:27" customFormat="1" x14ac:dyDescent="0.25">
      <c r="A593" s="25"/>
      <c r="B593" s="28"/>
      <c r="C593" s="28"/>
      <c r="D593" s="23"/>
      <c r="E593" s="23"/>
      <c r="F593" s="29"/>
      <c r="G593" s="26"/>
      <c r="I593" s="23"/>
      <c r="L593" s="27"/>
      <c r="M593" s="27"/>
      <c r="N593" s="27"/>
      <c r="O593" s="27"/>
      <c r="P593" s="27"/>
      <c r="Q593" s="27"/>
      <c r="R593" s="27"/>
      <c r="S593" s="56"/>
      <c r="T593" s="27"/>
      <c r="U593" s="27"/>
      <c r="W593" s="23"/>
      <c r="X593" s="23"/>
      <c r="Y593" s="24"/>
    </row>
    <row r="594" spans="1:27" customFormat="1" x14ac:dyDescent="0.25">
      <c r="A594" s="25"/>
      <c r="B594" s="28"/>
      <c r="C594" s="28"/>
      <c r="D594" s="23"/>
      <c r="E594" s="23"/>
      <c r="F594" s="29"/>
      <c r="G594" s="26"/>
      <c r="I594" s="23"/>
      <c r="L594" s="27"/>
      <c r="M594" s="27"/>
      <c r="N594" s="27"/>
      <c r="O594" s="27"/>
      <c r="P594" s="27"/>
      <c r="Q594" s="27"/>
      <c r="R594" s="27"/>
      <c r="S594" s="56"/>
      <c r="T594" s="27"/>
      <c r="U594" s="27"/>
      <c r="W594" s="23"/>
      <c r="X594" s="23"/>
      <c r="Y594" s="24"/>
    </row>
    <row r="595" spans="1:27" customFormat="1" x14ac:dyDescent="0.25">
      <c r="A595" s="25"/>
      <c r="B595" s="28"/>
      <c r="C595" s="28"/>
      <c r="D595" s="23"/>
      <c r="E595" s="23"/>
      <c r="F595" s="29"/>
      <c r="G595" s="26"/>
      <c r="I595" s="23"/>
      <c r="L595" s="27"/>
      <c r="M595" s="27"/>
      <c r="N595" s="27"/>
      <c r="O595" s="27"/>
      <c r="P595" s="27"/>
      <c r="Q595" s="27"/>
      <c r="R595" s="27"/>
      <c r="S595" s="56"/>
      <c r="T595" s="27"/>
      <c r="U595" s="27"/>
      <c r="W595" s="23"/>
      <c r="X595" s="23"/>
      <c r="Y595" s="24"/>
    </row>
    <row r="596" spans="1:27" customFormat="1" x14ac:dyDescent="0.25">
      <c r="A596" s="25"/>
      <c r="B596" s="28"/>
      <c r="C596" s="28"/>
      <c r="D596" s="23"/>
      <c r="E596" s="23"/>
      <c r="F596" s="29"/>
      <c r="G596" s="26"/>
      <c r="I596" s="23"/>
      <c r="L596" s="27"/>
      <c r="M596" s="27"/>
      <c r="N596" s="27"/>
      <c r="O596" s="27"/>
      <c r="P596" s="27"/>
      <c r="Q596" s="27"/>
      <c r="R596" s="27"/>
      <c r="S596" s="56"/>
      <c r="T596" s="27"/>
      <c r="U596" s="27"/>
      <c r="W596" s="23"/>
      <c r="X596" s="23"/>
      <c r="Y596" s="24"/>
    </row>
    <row r="597" spans="1:27" customFormat="1" x14ac:dyDescent="0.25">
      <c r="A597" s="25"/>
      <c r="B597" s="28"/>
      <c r="C597" s="28"/>
      <c r="D597" s="23"/>
      <c r="E597" s="23"/>
      <c r="F597" s="29"/>
      <c r="G597" s="26"/>
      <c r="I597" s="23"/>
      <c r="L597" s="27"/>
      <c r="M597" s="27"/>
      <c r="N597" s="27"/>
      <c r="O597" s="27"/>
      <c r="P597" s="27"/>
      <c r="Q597" s="27"/>
      <c r="R597" s="27"/>
      <c r="S597" s="56"/>
      <c r="T597" s="27"/>
      <c r="U597" s="27"/>
      <c r="W597" s="23"/>
      <c r="X597" s="23"/>
      <c r="Y597" s="24"/>
    </row>
    <row r="598" spans="1:27" customFormat="1" x14ac:dyDescent="0.25">
      <c r="A598" s="25"/>
      <c r="B598" s="28"/>
      <c r="C598" s="28"/>
      <c r="D598" s="23"/>
      <c r="E598" s="23"/>
      <c r="F598" s="29"/>
      <c r="G598" s="26"/>
      <c r="I598" s="23"/>
      <c r="L598" s="27"/>
      <c r="M598" s="27"/>
      <c r="N598" s="27"/>
      <c r="O598" s="27"/>
      <c r="P598" s="27"/>
      <c r="Q598" s="27"/>
      <c r="R598" s="27"/>
      <c r="S598" s="56"/>
      <c r="T598" s="27"/>
      <c r="U598" s="27"/>
      <c r="W598" s="23"/>
      <c r="X598" s="23"/>
      <c r="Y598" s="24"/>
    </row>
    <row r="599" spans="1:27" customFormat="1" x14ac:dyDescent="0.25">
      <c r="A599" s="25"/>
      <c r="B599" s="28"/>
      <c r="C599" s="28"/>
      <c r="D599" s="23"/>
      <c r="E599" s="23"/>
      <c r="F599" s="29"/>
      <c r="G599" s="26"/>
      <c r="I599" s="23"/>
      <c r="L599" s="27"/>
      <c r="M599" s="27"/>
      <c r="N599" s="27"/>
      <c r="O599" s="27"/>
      <c r="P599" s="27"/>
      <c r="Q599" s="27"/>
      <c r="R599" s="27"/>
      <c r="S599" s="56"/>
      <c r="T599" s="27"/>
      <c r="U599" s="27"/>
      <c r="W599" s="23"/>
      <c r="X599" s="23"/>
      <c r="Y599" s="24"/>
    </row>
    <row r="600" spans="1:27" customFormat="1" x14ac:dyDescent="0.25">
      <c r="A600" s="25"/>
      <c r="B600" s="28"/>
      <c r="C600" s="28"/>
      <c r="D600" s="23"/>
      <c r="E600" s="23"/>
      <c r="F600" s="29"/>
      <c r="G600" s="26"/>
      <c r="I600" s="23"/>
      <c r="L600" s="27"/>
      <c r="M600" s="27"/>
      <c r="N600" s="27"/>
      <c r="O600" s="27"/>
      <c r="P600" s="27"/>
      <c r="Q600" s="27"/>
      <c r="R600" s="27"/>
      <c r="S600" s="56"/>
      <c r="T600" s="27"/>
      <c r="U600" s="27"/>
      <c r="W600" s="23"/>
      <c r="X600" s="23"/>
      <c r="Y600" s="24"/>
    </row>
    <row r="601" spans="1:27" customFormat="1" x14ac:dyDescent="0.25">
      <c r="A601" s="25"/>
      <c r="B601" s="28"/>
      <c r="C601" s="28"/>
      <c r="D601" s="23"/>
      <c r="E601" s="23"/>
      <c r="F601" s="29"/>
      <c r="G601" s="26"/>
      <c r="I601" s="23"/>
      <c r="L601" s="27"/>
      <c r="M601" s="27"/>
      <c r="N601" s="27"/>
      <c r="O601" s="27"/>
      <c r="P601" s="27"/>
      <c r="Q601" s="27"/>
      <c r="R601" s="27"/>
      <c r="S601" s="56"/>
      <c r="T601" s="27"/>
      <c r="U601" s="27"/>
      <c r="W601" s="23"/>
      <c r="X601" s="23"/>
      <c r="Y601" s="24"/>
    </row>
    <row r="602" spans="1:27" customFormat="1" x14ac:dyDescent="0.25">
      <c r="A602" s="25"/>
      <c r="B602" s="28"/>
      <c r="C602" s="28"/>
      <c r="D602" s="23"/>
      <c r="E602" s="23"/>
      <c r="F602" s="29"/>
      <c r="G602" s="26"/>
      <c r="I602" s="23"/>
      <c r="L602" s="27"/>
      <c r="M602" s="27"/>
      <c r="N602" s="27"/>
      <c r="O602" s="27"/>
      <c r="P602" s="27"/>
      <c r="Q602" s="27"/>
      <c r="R602" s="27"/>
      <c r="S602" s="56"/>
      <c r="T602" s="27"/>
      <c r="U602" s="27"/>
      <c r="W602" s="23"/>
      <c r="X602" s="23"/>
      <c r="Y602" s="24"/>
    </row>
    <row r="603" spans="1:27" customFormat="1" x14ac:dyDescent="0.25">
      <c r="A603" s="25"/>
      <c r="B603" s="28"/>
      <c r="C603" s="28"/>
      <c r="D603" s="23"/>
      <c r="E603" s="23"/>
      <c r="F603" s="29"/>
      <c r="G603" s="26"/>
      <c r="I603" s="23"/>
      <c r="L603" s="27"/>
      <c r="M603" s="27"/>
      <c r="N603" s="27"/>
      <c r="O603" s="27"/>
      <c r="P603" s="27"/>
      <c r="Q603" s="27"/>
      <c r="R603" s="27"/>
      <c r="S603" s="56"/>
      <c r="T603" s="27"/>
      <c r="U603" s="27"/>
      <c r="W603" s="23"/>
      <c r="X603" s="23"/>
      <c r="Y603" s="24"/>
    </row>
    <row r="604" spans="1:27" customFormat="1" x14ac:dyDescent="0.25">
      <c r="A604" s="25"/>
      <c r="B604" s="28"/>
      <c r="C604" s="28"/>
      <c r="D604" s="23"/>
      <c r="E604" s="23"/>
      <c r="F604" s="29"/>
      <c r="G604" s="26"/>
      <c r="I604" s="23"/>
      <c r="L604" s="27"/>
      <c r="M604" s="27"/>
      <c r="N604" s="27"/>
      <c r="O604" s="27"/>
      <c r="P604" s="27"/>
      <c r="Q604" s="27"/>
      <c r="R604" s="27"/>
      <c r="S604" s="56"/>
      <c r="T604" s="27"/>
      <c r="U604" s="27"/>
      <c r="W604" s="23"/>
      <c r="X604" s="23"/>
      <c r="Y604" s="24"/>
    </row>
    <row r="605" spans="1:27" s="2" customFormat="1" x14ac:dyDescent="0.25">
      <c r="A605" s="17"/>
      <c r="B605" s="41"/>
      <c r="C605" s="41"/>
      <c r="D605" s="8"/>
      <c r="E605" s="8"/>
      <c r="F605" s="48"/>
      <c r="G605" s="7"/>
      <c r="I605" s="8"/>
      <c r="L605" s="9"/>
      <c r="M605" s="9"/>
      <c r="N605" s="9"/>
      <c r="O605" s="9"/>
      <c r="P605" s="9"/>
      <c r="Q605" s="9"/>
      <c r="R605" s="9"/>
      <c r="S605" s="54"/>
      <c r="T605" s="9"/>
      <c r="U605" s="43"/>
      <c r="V605"/>
      <c r="W605" s="23"/>
      <c r="X605" s="23"/>
      <c r="Y605" s="24"/>
      <c r="Z605"/>
      <c r="AA605" s="45"/>
    </row>
  </sheetData>
  <autoFilter ref="A1:U358" xr:uid="{00000000-0009-0000-0000-000000000000}"/>
  <sortState xmlns:xlrd2="http://schemas.microsoft.com/office/spreadsheetml/2017/richdata2" ref="A2:AL1240">
    <sortCondition ref="B2:B1240"/>
  </sortState>
  <pageMargins left="0.78740157480314965" right="0.78740157480314965" top="0.98425196850393704" bottom="0.98425196850393704" header="0.51181102362204722" footer="0.51181102362204722"/>
  <pageSetup paperSize="9" orientation="landscape" horizontalDpi="1200" verticalDpi="1200" r:id="rId1"/>
  <headerFooter alignWithMargins="0">
    <oddFooter>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2</vt:i4>
      </vt:variant>
    </vt:vector>
  </HeadingPairs>
  <TitlesOfParts>
    <vt:vector size="3" baseType="lpstr">
      <vt:lpstr>AR5_KOSTNADSFORDELING</vt:lpstr>
      <vt:lpstr>AR5_KOSTNADSFORDELING!Utskriftsområde</vt:lpstr>
      <vt:lpstr>AR5_KOSTNADSFORDELING!Utskriftstitler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Tove Vaaje-Kolstad</dc:creator>
  <cp:lastModifiedBy>Maria Oldeman Lund</cp:lastModifiedBy>
  <cp:lastPrinted>2011-05-02T12:45:16Z</cp:lastPrinted>
  <dcterms:created xsi:type="dcterms:W3CDTF">2009-10-23T12:56:31Z</dcterms:created>
  <dcterms:modified xsi:type="dcterms:W3CDTF">2026-10-13T07:54:33Z</dcterms:modified>
</cp:coreProperties>
</file>