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595" windowHeight="8400" activeTab="1"/>
  </bookViews>
  <sheets>
    <sheet name="Samla" sheetId="1" r:id="rId1"/>
    <sheet name="Jordbruket" sheetId="2" r:id="rId2"/>
    <sheet name="Skogbruket" sheetId="3" r:id="rId3"/>
    <sheet name="TN" sheetId="4" r:id="rId4"/>
    <sheet name="Totalinntekt" sheetId="5" r:id="rId5"/>
    <sheet name="Invest_Gjeld" sheetId="6" r:id="rId6"/>
    <sheet name="Pris_avling" sheetId="7" r:id="rId7"/>
    <sheet name="Ark1" sheetId="8" r:id="rId8"/>
  </sheets>
  <definedNames/>
  <calcPr fullCalcOnLoad="1"/>
</workbook>
</file>

<file path=xl/sharedStrings.xml><?xml version="1.0" encoding="utf-8"?>
<sst xmlns="http://schemas.openxmlformats.org/spreadsheetml/2006/main" count="264" uniqueCount="81">
  <si>
    <t>Landet</t>
  </si>
  <si>
    <t>Alle</t>
  </si>
  <si>
    <t>Austlandet flatbygder</t>
  </si>
  <si>
    <t>Austlandet andre bygder</t>
  </si>
  <si>
    <t>Jæren</t>
  </si>
  <si>
    <t>Agder og rog.andre bygder</t>
  </si>
  <si>
    <t>Vestlandet</t>
  </si>
  <si>
    <t>Trøndelag Flatbygder</t>
  </si>
  <si>
    <t>Trøndelag andre bygder</t>
  </si>
  <si>
    <t>Nord-Norge</t>
  </si>
  <si>
    <t>Storleiksgrupper</t>
  </si>
  <si>
    <t>Mjølk</t>
  </si>
  <si>
    <t>Mjølk/svin</t>
  </si>
  <si>
    <t>Mjølk/sau</t>
  </si>
  <si>
    <t>Ammekyr</t>
  </si>
  <si>
    <t>Korn</t>
  </si>
  <si>
    <t>Sau</t>
  </si>
  <si>
    <t>Geitemjølk</t>
  </si>
  <si>
    <t>Korn og svin</t>
  </si>
  <si>
    <t>50-100</t>
  </si>
  <si>
    <t>100-200</t>
  </si>
  <si>
    <t>200-300</t>
  </si>
  <si>
    <t>300-500</t>
  </si>
  <si>
    <t>&gt; 500</t>
  </si>
  <si>
    <t>&lt; 50</t>
  </si>
  <si>
    <t>Driftsoverskot pr bruk</t>
  </si>
  <si>
    <t>Ved. til alt arb.og ek pr årsverk</t>
  </si>
  <si>
    <t>% endring</t>
  </si>
  <si>
    <t xml:space="preserve">          Produksjonar</t>
  </si>
  <si>
    <t xml:space="preserve">        Regionar</t>
  </si>
  <si>
    <t>Skattekorrigert vederlag</t>
  </si>
  <si>
    <t>Nettoinvestering jordbruk</t>
  </si>
  <si>
    <t>Samla gjeld</t>
  </si>
  <si>
    <t>Jordbruket</t>
  </si>
  <si>
    <t>Skogbruket, gjennomsnitt for alle bruk</t>
  </si>
  <si>
    <t>Tilleggsnæringar, gjennomsnitt alle bruk</t>
  </si>
  <si>
    <t>Nettoinntekt pr bruk</t>
  </si>
  <si>
    <t>Lønsinntekt pr bruk</t>
  </si>
  <si>
    <t>Prisar</t>
  </si>
  <si>
    <t>Bygg</t>
  </si>
  <si>
    <t>Havre</t>
  </si>
  <si>
    <t>Kveite</t>
  </si>
  <si>
    <t>Poteter</t>
  </si>
  <si>
    <t>Kukjøt</t>
  </si>
  <si>
    <t>Anna storfekjøt</t>
  </si>
  <si>
    <t>Sau- og lammekjøt</t>
  </si>
  <si>
    <t>Lammekjøt</t>
  </si>
  <si>
    <t>Sauekjøt</t>
  </si>
  <si>
    <t>Smågris</t>
  </si>
  <si>
    <t>Svinekjøt</t>
  </si>
  <si>
    <t>Ull</t>
  </si>
  <si>
    <t>Geitmjølk</t>
  </si>
  <si>
    <t>Egg</t>
  </si>
  <si>
    <t>Eple</t>
  </si>
  <si>
    <t>Pærer</t>
  </si>
  <si>
    <t>Plommer</t>
  </si>
  <si>
    <t>Moreller</t>
  </si>
  <si>
    <t>Gulrot</t>
  </si>
  <si>
    <t>Kålrot</t>
  </si>
  <si>
    <t>Produkt</t>
  </si>
  <si>
    <t>Endring %</t>
  </si>
  <si>
    <t>Grovfôr</t>
  </si>
  <si>
    <t>Kål</t>
  </si>
  <si>
    <t>Blomkål</t>
  </si>
  <si>
    <t>Rødkål</t>
  </si>
  <si>
    <t>Sylteagurk</t>
  </si>
  <si>
    <t>Agurk</t>
  </si>
  <si>
    <t>Tomat</t>
  </si>
  <si>
    <t>Tal bruk</t>
  </si>
  <si>
    <t>Skogbruket</t>
  </si>
  <si>
    <t>Tilleggsnæring</t>
  </si>
  <si>
    <t>Lønsinntekt</t>
  </si>
  <si>
    <t>Driftsoverskot skog</t>
  </si>
  <si>
    <t>Frukt og bær</t>
  </si>
  <si>
    <t>Kjelde: Htab</t>
  </si>
  <si>
    <t>Nøkkeltal frå driftsgranskingane 2016</t>
  </si>
  <si>
    <t>Dato 29. november 2017</t>
  </si>
  <si>
    <t>Kjelde: Htab for landet og regionar, lisfiler for det andre</t>
  </si>
  <si>
    <t>Dato: 30. november 2017</t>
  </si>
  <si>
    <t>Kylling</t>
  </si>
  <si>
    <t>Avling/volum</t>
  </si>
</sst>
</file>

<file path=xl/styles.xml><?xml version="1.0" encoding="utf-8"?>
<styleSheet xmlns="http://schemas.openxmlformats.org/spreadsheetml/2006/main">
  <numFmts count="3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\ %"/>
    <numFmt numFmtId="182" formatCode="0.0\ \ \ "/>
    <numFmt numFmtId="183" formatCode="0.0\ \ "/>
    <numFmt numFmtId="184" formatCode=";;"/>
    <numFmt numFmtId="185" formatCode="#,##0.0"/>
    <numFmt numFmtId="186" formatCode="0.000"/>
    <numFmt numFmtId="187" formatCode="&quot;Ja&quot;;&quot;Ja&quot;;&quot;Nei&quot;"/>
    <numFmt numFmtId="188" formatCode="&quot;Sann&quot;;&quot;Sann&quot;;&quot;Usann&quot;"/>
    <numFmt numFmtId="189" formatCode="&quot;På&quot;;&quot;På&quot;;&quot;Av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 Narrow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Alignment="1">
      <alignment horizontal="center"/>
    </xf>
    <xf numFmtId="180" fontId="0" fillId="0" borderId="26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5" xfId="0" applyNumberFormat="1" applyFill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" fontId="0" fillId="0" borderId="3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Font="1" applyBorder="1" applyAlignment="1">
      <alignment/>
    </xf>
    <xf numFmtId="180" fontId="0" fillId="0" borderId="33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3" fillId="0" borderId="0" xfId="0" applyNumberFormat="1" applyFont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3" fontId="6" fillId="0" borderId="14" xfId="45" applyNumberFormat="1" applyFont="1" applyBorder="1" applyProtection="1">
      <alignment/>
      <protection locked="0"/>
    </xf>
    <xf numFmtId="4" fontId="6" fillId="0" borderId="14" xfId="45" applyNumberFormat="1" applyFont="1" applyBorder="1" applyProtection="1">
      <alignment/>
      <protection locked="0"/>
    </xf>
    <xf numFmtId="4" fontId="6" fillId="0" borderId="17" xfId="45" applyNumberFormat="1" applyFont="1" applyBorder="1" applyProtection="1">
      <alignment/>
      <protection locked="0"/>
    </xf>
    <xf numFmtId="3" fontId="6" fillId="0" borderId="17" xfId="45" applyNumberFormat="1" applyFont="1" applyBorder="1" applyProtection="1">
      <alignment/>
      <protection locked="0"/>
    </xf>
    <xf numFmtId="180" fontId="0" fillId="0" borderId="3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 horizontal="center"/>
    </xf>
    <xf numFmtId="180" fontId="0" fillId="0" borderId="3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80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192" fontId="0" fillId="0" borderId="0" xfId="41" applyNumberFormat="1" applyFont="1" applyAlignment="1">
      <alignment/>
    </xf>
    <xf numFmtId="4" fontId="6" fillId="0" borderId="25" xfId="45" applyNumberFormat="1" applyFont="1" applyBorder="1" applyProtection="1">
      <alignment/>
      <protection locked="0"/>
    </xf>
    <xf numFmtId="4" fontId="6" fillId="0" borderId="20" xfId="45" applyNumberFormat="1" applyFont="1" applyBorder="1" applyProtection="1">
      <alignment/>
      <protection locked="0"/>
    </xf>
    <xf numFmtId="0" fontId="1" fillId="0" borderId="26" xfId="0" applyFont="1" applyBorder="1" applyAlignment="1">
      <alignment/>
    </xf>
    <xf numFmtId="3" fontId="6" fillId="0" borderId="25" xfId="45" applyNumberFormat="1" applyFont="1" applyBorder="1" applyProtection="1">
      <alignment/>
      <protection locked="0"/>
    </xf>
    <xf numFmtId="3" fontId="6" fillId="0" borderId="20" xfId="45" applyNumberFormat="1" applyFont="1" applyBorder="1" applyProtection="1">
      <alignment/>
      <protection locked="0"/>
    </xf>
    <xf numFmtId="0" fontId="1" fillId="0" borderId="22" xfId="0" applyFont="1" applyBorder="1" applyAlignment="1">
      <alignment/>
    </xf>
    <xf numFmtId="185" fontId="0" fillId="0" borderId="14" xfId="0" applyNumberFormat="1" applyBorder="1" applyAlignment="1">
      <alignment/>
    </xf>
    <xf numFmtId="185" fontId="0" fillId="0" borderId="17" xfId="0" applyNumberFormat="1" applyBorder="1" applyAlignment="1">
      <alignment/>
    </xf>
    <xf numFmtId="185" fontId="42" fillId="0" borderId="0" xfId="0" applyNumberFormat="1" applyFont="1" applyAlignment="1">
      <alignment horizontal="right" vertical="center"/>
    </xf>
    <xf numFmtId="180" fontId="0" fillId="0" borderId="0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textRotation="90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_ny analyse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zoomScale="85" zoomScaleNormal="85" zoomScalePageLayoutView="0" workbookViewId="0" topLeftCell="A1">
      <selection activeCell="N50" sqref="N50"/>
    </sheetView>
  </sheetViews>
  <sheetFormatPr defaultColWidth="11.421875" defaultRowHeight="12.75"/>
  <cols>
    <col min="1" max="1" width="7.140625" style="0" customWidth="1"/>
    <col min="2" max="2" width="23.140625" style="0" bestFit="1" customWidth="1"/>
    <col min="8" max="8" width="13.7109375" style="0" customWidth="1"/>
    <col min="9" max="9" width="14.57421875" style="0" customWidth="1"/>
  </cols>
  <sheetData>
    <row r="1" spans="1:29" s="1" customFormat="1" ht="12.75">
      <c r="A1" s="47" t="s">
        <v>75</v>
      </c>
      <c r="B1" s="47"/>
      <c r="C1" s="36"/>
      <c r="D1" s="1" t="s">
        <v>33</v>
      </c>
      <c r="E1"/>
      <c r="F1"/>
      <c r="G1"/>
      <c r="H1"/>
      <c r="I1"/>
      <c r="J1"/>
      <c r="K1"/>
      <c r="L1"/>
      <c r="M1"/>
      <c r="N1" s="49" t="s">
        <v>69</v>
      </c>
      <c r="P1" s="50"/>
      <c r="Q1" s="49" t="s">
        <v>70</v>
      </c>
      <c r="S1" s="50"/>
      <c r="T1" s="49" t="s">
        <v>71</v>
      </c>
      <c r="V1" s="50"/>
      <c r="W1" s="49" t="s">
        <v>36</v>
      </c>
      <c r="Y1" s="50"/>
      <c r="Z1" s="48" t="s">
        <v>31</v>
      </c>
      <c r="AB1" s="50"/>
      <c r="AC1" s="49" t="s">
        <v>32</v>
      </c>
    </row>
    <row r="2" spans="1:31" ht="12.75">
      <c r="A2" t="s">
        <v>33</v>
      </c>
      <c r="B2" s="22"/>
      <c r="C2" s="96" t="s">
        <v>68</v>
      </c>
      <c r="D2" s="97"/>
      <c r="E2" s="46" t="s">
        <v>25</v>
      </c>
      <c r="F2" s="3"/>
      <c r="G2" s="3" t="s">
        <v>27</v>
      </c>
      <c r="H2" s="46" t="s">
        <v>26</v>
      </c>
      <c r="I2" s="46"/>
      <c r="J2" s="2" t="s">
        <v>27</v>
      </c>
      <c r="K2" s="2" t="s">
        <v>30</v>
      </c>
      <c r="L2" s="46"/>
      <c r="M2" s="5" t="s">
        <v>27</v>
      </c>
      <c r="N2" s="101" t="s">
        <v>72</v>
      </c>
      <c r="O2" s="102"/>
      <c r="P2" s="5" t="s">
        <v>27</v>
      </c>
      <c r="Q2" s="2" t="s">
        <v>25</v>
      </c>
      <c r="R2" s="3"/>
      <c r="S2" s="5" t="s">
        <v>27</v>
      </c>
      <c r="T2" s="2" t="s">
        <v>37</v>
      </c>
      <c r="U2" s="3"/>
      <c r="V2" s="5" t="s">
        <v>27</v>
      </c>
      <c r="W2" s="19" t="s">
        <v>36</v>
      </c>
      <c r="X2" s="3"/>
      <c r="Y2" s="5" t="s">
        <v>27</v>
      </c>
      <c r="Z2" s="46" t="s">
        <v>31</v>
      </c>
      <c r="AA2" s="3"/>
      <c r="AB2" s="18" t="s">
        <v>27</v>
      </c>
      <c r="AC2" s="96" t="s">
        <v>32</v>
      </c>
      <c r="AD2" s="97"/>
      <c r="AE2" s="18" t="s">
        <v>27</v>
      </c>
    </row>
    <row r="3" spans="1:31" ht="13.5" thickBot="1">
      <c r="A3" s="8"/>
      <c r="B3" s="13"/>
      <c r="C3" s="52">
        <v>2015</v>
      </c>
      <c r="D3" s="52">
        <v>2016</v>
      </c>
      <c r="E3" s="13">
        <v>2015</v>
      </c>
      <c r="F3" s="13">
        <v>2016</v>
      </c>
      <c r="G3" s="13"/>
      <c r="H3" s="45">
        <v>2015</v>
      </c>
      <c r="I3" s="45">
        <v>2016</v>
      </c>
      <c r="J3" s="45"/>
      <c r="K3" s="11">
        <v>2015</v>
      </c>
      <c r="L3" s="11">
        <v>2016</v>
      </c>
      <c r="M3" s="10"/>
      <c r="N3" s="52">
        <v>2015</v>
      </c>
      <c r="O3" s="52">
        <v>2016</v>
      </c>
      <c r="P3" s="11"/>
      <c r="Q3" s="17">
        <v>2015</v>
      </c>
      <c r="R3" s="17">
        <v>2016</v>
      </c>
      <c r="S3" s="11"/>
      <c r="T3" s="16">
        <v>2015</v>
      </c>
      <c r="U3" s="16">
        <v>2016</v>
      </c>
      <c r="V3" s="17"/>
      <c r="W3" s="16">
        <v>2015</v>
      </c>
      <c r="X3" s="16">
        <v>2016</v>
      </c>
      <c r="Y3" s="11"/>
      <c r="Z3" s="16">
        <v>2015</v>
      </c>
      <c r="AA3" s="16">
        <v>2016</v>
      </c>
      <c r="AB3" s="17"/>
      <c r="AC3" s="16">
        <v>2015</v>
      </c>
      <c r="AD3" s="16">
        <v>2016</v>
      </c>
      <c r="AE3" s="11"/>
    </row>
    <row r="4" spans="1:31" ht="13.5" customHeight="1" thickBot="1">
      <c r="A4" s="15" t="s">
        <v>0</v>
      </c>
      <c r="B4" s="23" t="s">
        <v>1</v>
      </c>
      <c r="C4" s="53">
        <v>908</v>
      </c>
      <c r="D4" s="53">
        <v>920</v>
      </c>
      <c r="E4" s="69">
        <v>445.5</v>
      </c>
      <c r="F4" s="23">
        <v>446.3</v>
      </c>
      <c r="G4" s="20">
        <f>(F4-E4)/E4*100</f>
        <v>0.1795735129068488</v>
      </c>
      <c r="H4" s="37">
        <v>326.8</v>
      </c>
      <c r="I4" s="37">
        <v>332.8</v>
      </c>
      <c r="J4" s="28">
        <f aca="true" t="shared" si="0" ref="J4:J27">(I4-H4)/H4*100</f>
        <v>1.8359853121175032</v>
      </c>
      <c r="K4" s="37">
        <v>364.5</v>
      </c>
      <c r="L4" s="37">
        <v>367.3</v>
      </c>
      <c r="M4" s="28">
        <f aca="true" t="shared" si="1" ref="M4:M27">(L4-K4)/K4*100</f>
        <v>0.7681755829904009</v>
      </c>
      <c r="N4" s="37">
        <v>15.5</v>
      </c>
      <c r="O4" s="37">
        <v>14.3</v>
      </c>
      <c r="P4" s="28">
        <f>(O4-N4)/N4*100</f>
        <v>-7.741935483870963</v>
      </c>
      <c r="Q4" s="37">
        <v>60.5</v>
      </c>
      <c r="R4" s="37">
        <v>66.2</v>
      </c>
      <c r="S4" s="29">
        <f>(R4-Q4)/Q4*100</f>
        <v>9.421487603305788</v>
      </c>
      <c r="T4" s="41">
        <v>402.7</v>
      </c>
      <c r="U4" s="41">
        <v>412.3</v>
      </c>
      <c r="V4" s="20">
        <f>(U4-T4)/T4*100</f>
        <v>2.38390861683636</v>
      </c>
      <c r="W4" s="41">
        <v>938.7</v>
      </c>
      <c r="X4" s="41">
        <v>952.2</v>
      </c>
      <c r="Y4" s="20">
        <f>(X4-W4)/W4*100</f>
        <v>1.4381591562799616</v>
      </c>
      <c r="Z4" s="41">
        <v>127.8</v>
      </c>
      <c r="AA4" s="41">
        <v>150.7</v>
      </c>
      <c r="AB4" s="20">
        <f>(AA4-Z4)/Z4*100</f>
        <v>17.918622848200307</v>
      </c>
      <c r="AC4" s="41">
        <v>3137.7</v>
      </c>
      <c r="AD4" s="41">
        <v>3335.1</v>
      </c>
      <c r="AE4" s="21">
        <f aca="true" t="shared" si="2" ref="AE4:AE27">(AD4-AC4)/AC4*100</f>
        <v>6.291232431398798</v>
      </c>
    </row>
    <row r="5" spans="1:31" ht="12.75" customHeight="1">
      <c r="A5" s="98" t="s">
        <v>29</v>
      </c>
      <c r="B5" s="22" t="s">
        <v>2</v>
      </c>
      <c r="C5" s="54">
        <v>187</v>
      </c>
      <c r="D5" s="54">
        <v>188</v>
      </c>
      <c r="E5" s="56">
        <v>456.9</v>
      </c>
      <c r="F5" s="56">
        <v>397.6</v>
      </c>
      <c r="G5" s="24">
        <f aca="true" t="shared" si="3" ref="G5:G27">(F5-E5)/E5*100</f>
        <v>-12.978769971547374</v>
      </c>
      <c r="H5" s="38">
        <v>408.8</v>
      </c>
      <c r="I5" s="38">
        <v>374.6</v>
      </c>
      <c r="J5" s="51">
        <f t="shared" si="0"/>
        <v>-8.365949119373774</v>
      </c>
      <c r="K5" s="38">
        <v>452.1</v>
      </c>
      <c r="L5" s="38">
        <v>413.8</v>
      </c>
      <c r="M5" s="21">
        <f t="shared" si="1"/>
        <v>-8.471577084715772</v>
      </c>
      <c r="N5" s="72">
        <v>24.4</v>
      </c>
      <c r="O5" s="72">
        <v>26.5</v>
      </c>
      <c r="P5" s="51">
        <f>(O5-N5)/N5*100</f>
        <v>8.606557377049187</v>
      </c>
      <c r="Q5" s="38">
        <v>80.6</v>
      </c>
      <c r="R5" s="38">
        <v>98.6</v>
      </c>
      <c r="S5" s="30">
        <f aca="true" t="shared" si="4" ref="S5:S27">(R5-Q5)/Q5*100</f>
        <v>22.332506203473947</v>
      </c>
      <c r="T5" s="42">
        <v>520.8</v>
      </c>
      <c r="U5" s="42">
        <v>545.3</v>
      </c>
      <c r="V5" s="21">
        <f aca="true" t="shared" si="5" ref="V5:V27">(U5-T5)/T5*100</f>
        <v>4.704301075268818</v>
      </c>
      <c r="W5" s="43">
        <v>1123.3</v>
      </c>
      <c r="X5" s="43">
        <v>1084.4</v>
      </c>
      <c r="Y5" s="21">
        <f aca="true" t="shared" si="6" ref="Y5:Y27">(X5-W5)/W5*100</f>
        <v>-3.46301077183298</v>
      </c>
      <c r="Z5" s="43">
        <v>116.7</v>
      </c>
      <c r="AA5" s="43">
        <v>167</v>
      </c>
      <c r="AB5" s="24">
        <f aca="true" t="shared" si="7" ref="AB5:AB27">(AA5-Z5)/Z5*100</f>
        <v>43.101970865467</v>
      </c>
      <c r="AC5" s="43">
        <v>3783.1</v>
      </c>
      <c r="AD5" s="93">
        <v>4078.6</v>
      </c>
      <c r="AE5" s="21">
        <f t="shared" si="2"/>
        <v>7.811054426264175</v>
      </c>
    </row>
    <row r="6" spans="1:31" ht="12.75">
      <c r="A6" s="99"/>
      <c r="B6" s="22" t="s">
        <v>3</v>
      </c>
      <c r="C6" s="54">
        <v>135</v>
      </c>
      <c r="D6" s="54">
        <v>136</v>
      </c>
      <c r="E6" s="56">
        <v>365.3</v>
      </c>
      <c r="F6" s="56">
        <v>338.2</v>
      </c>
      <c r="G6" s="24">
        <f t="shared" si="3"/>
        <v>-7.418560087599239</v>
      </c>
      <c r="H6" s="38">
        <v>306.2</v>
      </c>
      <c r="I6" s="38">
        <v>299.5</v>
      </c>
      <c r="J6" s="24">
        <f t="shared" si="0"/>
        <v>-2.188112344872629</v>
      </c>
      <c r="K6" s="38">
        <v>345.6</v>
      </c>
      <c r="L6" s="38">
        <v>334.8</v>
      </c>
      <c r="M6" s="24">
        <f t="shared" si="1"/>
        <v>-3.1250000000000027</v>
      </c>
      <c r="N6" s="73">
        <v>36.2</v>
      </c>
      <c r="O6" s="73">
        <v>33.5</v>
      </c>
      <c r="P6" s="24">
        <f aca="true" t="shared" si="8" ref="P6:P27">(O6-N6)/N6*100</f>
        <v>-7.458563535911609</v>
      </c>
      <c r="Q6" s="38">
        <v>42.7</v>
      </c>
      <c r="R6" s="38">
        <v>45.9</v>
      </c>
      <c r="S6" s="30">
        <f t="shared" si="4"/>
        <v>7.494145199063221</v>
      </c>
      <c r="T6" s="42">
        <v>457.7</v>
      </c>
      <c r="U6" s="42">
        <v>452.7</v>
      </c>
      <c r="V6" s="24">
        <f t="shared" si="5"/>
        <v>-1.0924186148131965</v>
      </c>
      <c r="W6" s="43">
        <v>965.5</v>
      </c>
      <c r="X6" s="43">
        <v>940.6</v>
      </c>
      <c r="Y6" s="24">
        <f t="shared" si="6"/>
        <v>-2.5789746245468645</v>
      </c>
      <c r="Z6" s="43">
        <v>100.9</v>
      </c>
      <c r="AA6" s="43">
        <v>129.5</v>
      </c>
      <c r="AB6" s="24">
        <f t="shared" si="7"/>
        <v>28.344895936570857</v>
      </c>
      <c r="AC6" s="43">
        <v>2448.3</v>
      </c>
      <c r="AD6" s="43">
        <v>2702</v>
      </c>
      <c r="AE6" s="24">
        <f t="shared" si="2"/>
        <v>10.362292202752922</v>
      </c>
    </row>
    <row r="7" spans="1:31" ht="12.75">
      <c r="A7" s="99"/>
      <c r="B7" s="22" t="s">
        <v>4</v>
      </c>
      <c r="C7" s="54">
        <v>60</v>
      </c>
      <c r="D7" s="54">
        <v>62</v>
      </c>
      <c r="E7" s="56">
        <v>623.8</v>
      </c>
      <c r="F7" s="56">
        <v>651.6</v>
      </c>
      <c r="G7" s="24">
        <f t="shared" si="3"/>
        <v>4.45655658865022</v>
      </c>
      <c r="H7" s="38">
        <v>371.6</v>
      </c>
      <c r="I7" s="38">
        <v>400.2</v>
      </c>
      <c r="J7" s="24">
        <f t="shared" si="0"/>
        <v>7.696447793326147</v>
      </c>
      <c r="K7" s="38">
        <v>405.3</v>
      </c>
      <c r="L7" s="38">
        <v>429.2</v>
      </c>
      <c r="M7" s="24">
        <f t="shared" si="1"/>
        <v>5.896866518628171</v>
      </c>
      <c r="N7" s="73">
        <v>5.5</v>
      </c>
      <c r="O7" s="73">
        <v>1.9</v>
      </c>
      <c r="P7" s="24">
        <f t="shared" si="8"/>
        <v>-65.45454545454545</v>
      </c>
      <c r="Q7" s="39">
        <v>49.2</v>
      </c>
      <c r="R7" s="39">
        <v>41</v>
      </c>
      <c r="S7" s="30">
        <f t="shared" si="4"/>
        <v>-16.66666666666667</v>
      </c>
      <c r="T7" s="43">
        <v>380</v>
      </c>
      <c r="U7" s="43">
        <v>390.7</v>
      </c>
      <c r="V7" s="24">
        <f t="shared" si="5"/>
        <v>2.8157894736842075</v>
      </c>
      <c r="W7" s="43">
        <v>974.2</v>
      </c>
      <c r="X7" s="43">
        <v>1004.8</v>
      </c>
      <c r="Y7" s="24">
        <f t="shared" si="6"/>
        <v>3.141038801067533</v>
      </c>
      <c r="Z7" s="43">
        <v>154</v>
      </c>
      <c r="AA7" s="43">
        <v>171.5</v>
      </c>
      <c r="AB7" s="24">
        <f t="shared" si="7"/>
        <v>11.363636363636363</v>
      </c>
      <c r="AC7" s="43">
        <v>5362.1</v>
      </c>
      <c r="AD7" s="43">
        <v>5388</v>
      </c>
      <c r="AE7" s="24">
        <f t="shared" si="2"/>
        <v>0.4830197124260949</v>
      </c>
    </row>
    <row r="8" spans="1:31" ht="12.75">
      <c r="A8" s="99"/>
      <c r="B8" s="22" t="s">
        <v>5</v>
      </c>
      <c r="C8" s="54">
        <v>94</v>
      </c>
      <c r="D8" s="54">
        <v>95</v>
      </c>
      <c r="E8" s="56">
        <v>413.1</v>
      </c>
      <c r="F8" s="56">
        <v>427.4</v>
      </c>
      <c r="G8" s="24">
        <f t="shared" si="3"/>
        <v>3.4616315662067185</v>
      </c>
      <c r="H8" s="38">
        <v>297.7</v>
      </c>
      <c r="I8" s="38">
        <v>301.4</v>
      </c>
      <c r="J8" s="24">
        <f t="shared" si="0"/>
        <v>1.242861941551894</v>
      </c>
      <c r="K8" s="38">
        <v>332.5</v>
      </c>
      <c r="L8" s="38">
        <v>333.5</v>
      </c>
      <c r="M8" s="24">
        <f t="shared" si="1"/>
        <v>0.30075187969924816</v>
      </c>
      <c r="N8" s="73">
        <v>19.7</v>
      </c>
      <c r="O8" s="73">
        <v>3.2</v>
      </c>
      <c r="P8" s="24">
        <f t="shared" si="8"/>
        <v>-83.75634517766498</v>
      </c>
      <c r="Q8" s="39">
        <v>92</v>
      </c>
      <c r="R8" s="39">
        <v>84.1</v>
      </c>
      <c r="S8" s="30">
        <f>(R8-Q8)/Q8*100</f>
        <v>-8.586956521739136</v>
      </c>
      <c r="T8" s="43">
        <v>349.6</v>
      </c>
      <c r="U8" s="43">
        <v>356.3</v>
      </c>
      <c r="V8" s="24">
        <f t="shared" si="5"/>
        <v>1.9164759725400424</v>
      </c>
      <c r="W8" s="43">
        <v>868.6</v>
      </c>
      <c r="X8" s="43">
        <v>839.1</v>
      </c>
      <c r="Y8" s="24">
        <f t="shared" si="6"/>
        <v>-3.396269859544094</v>
      </c>
      <c r="Z8" s="43">
        <v>189.5</v>
      </c>
      <c r="AA8" s="43">
        <v>360.6</v>
      </c>
      <c r="AB8" s="24">
        <f t="shared" si="7"/>
        <v>90.29023746701849</v>
      </c>
      <c r="AC8" s="43">
        <v>3483.1</v>
      </c>
      <c r="AD8" s="43">
        <v>3885.4</v>
      </c>
      <c r="AE8" s="24">
        <f t="shared" si="2"/>
        <v>11.550055984611415</v>
      </c>
    </row>
    <row r="9" spans="1:31" s="82" customFormat="1" ht="12.75">
      <c r="A9" s="99"/>
      <c r="B9" s="76" t="s">
        <v>6</v>
      </c>
      <c r="C9" s="77">
        <v>174</v>
      </c>
      <c r="D9" s="77">
        <v>179</v>
      </c>
      <c r="E9" s="78">
        <v>403.5</v>
      </c>
      <c r="F9" s="78">
        <v>437.5</v>
      </c>
      <c r="G9" s="79">
        <f t="shared" si="3"/>
        <v>8.426270136307311</v>
      </c>
      <c r="H9" s="39">
        <v>277.5</v>
      </c>
      <c r="I9" s="39">
        <v>297.2</v>
      </c>
      <c r="J9" s="79">
        <f t="shared" si="0"/>
        <v>7.099099099099095</v>
      </c>
      <c r="K9" s="39">
        <v>311.5</v>
      </c>
      <c r="L9" s="39">
        <v>329.1</v>
      </c>
      <c r="M9" s="79">
        <f t="shared" si="1"/>
        <v>5.650080256821837</v>
      </c>
      <c r="N9" s="80">
        <v>3.9</v>
      </c>
      <c r="O9" s="80">
        <v>8.3</v>
      </c>
      <c r="P9" s="79">
        <f t="shared" si="8"/>
        <v>112.82051282051285</v>
      </c>
      <c r="Q9" s="39">
        <v>52.6</v>
      </c>
      <c r="R9" s="39">
        <v>48.4</v>
      </c>
      <c r="S9" s="81">
        <f t="shared" si="4"/>
        <v>-7.9847908745247205</v>
      </c>
      <c r="T9" s="43">
        <v>382.1</v>
      </c>
      <c r="U9" s="43">
        <v>388</v>
      </c>
      <c r="V9" s="79">
        <f t="shared" si="5"/>
        <v>1.5440984035592715</v>
      </c>
      <c r="W9" s="43">
        <v>876.3</v>
      </c>
      <c r="X9" s="43">
        <v>920.8</v>
      </c>
      <c r="Y9" s="79">
        <f t="shared" si="6"/>
        <v>5.0781695766290085</v>
      </c>
      <c r="Z9" s="43">
        <v>208.7</v>
      </c>
      <c r="AA9" s="43">
        <v>95.7</v>
      </c>
      <c r="AB9" s="79">
        <f t="shared" si="7"/>
        <v>-54.14470531863918</v>
      </c>
      <c r="AC9" s="43">
        <v>2292</v>
      </c>
      <c r="AD9" s="43">
        <v>2365.5</v>
      </c>
      <c r="AE9" s="79">
        <f>(AD9-AC9)/AC9*100</f>
        <v>3.2068062827225132</v>
      </c>
    </row>
    <row r="10" spans="1:31" ht="12.75">
      <c r="A10" s="99"/>
      <c r="B10" s="22" t="s">
        <v>7</v>
      </c>
      <c r="C10" s="54">
        <v>74</v>
      </c>
      <c r="D10" s="54">
        <v>72</v>
      </c>
      <c r="E10" s="56">
        <v>409.1</v>
      </c>
      <c r="F10" s="56">
        <v>494.7</v>
      </c>
      <c r="G10" s="24">
        <f t="shared" si="3"/>
        <v>20.923979467122944</v>
      </c>
      <c r="H10" s="38">
        <v>301.4</v>
      </c>
      <c r="I10" s="38">
        <v>361.9</v>
      </c>
      <c r="J10" s="24">
        <f t="shared" si="0"/>
        <v>20.072992700729927</v>
      </c>
      <c r="K10" s="38">
        <v>341.2</v>
      </c>
      <c r="L10" s="38">
        <v>401</v>
      </c>
      <c r="M10" s="24">
        <f t="shared" si="1"/>
        <v>17.526377491207505</v>
      </c>
      <c r="N10" s="73">
        <v>13.3</v>
      </c>
      <c r="O10" s="73">
        <v>15.3</v>
      </c>
      <c r="P10" s="24">
        <f t="shared" si="8"/>
        <v>15.037593984962406</v>
      </c>
      <c r="Q10" s="39">
        <v>84.4</v>
      </c>
      <c r="R10" s="39">
        <v>93.8</v>
      </c>
      <c r="S10" s="30">
        <f t="shared" si="4"/>
        <v>11.137440758293828</v>
      </c>
      <c r="T10" s="43">
        <v>484</v>
      </c>
      <c r="U10" s="43">
        <v>494.5</v>
      </c>
      <c r="V10" s="24">
        <f t="shared" si="5"/>
        <v>2.169421487603306</v>
      </c>
      <c r="W10" s="43">
        <v>976.1</v>
      </c>
      <c r="X10" s="43">
        <v>1083.7</v>
      </c>
      <c r="Y10" s="24">
        <f t="shared" si="6"/>
        <v>11.02346071099273</v>
      </c>
      <c r="Z10" s="43">
        <v>17.1</v>
      </c>
      <c r="AA10" s="43">
        <v>210.4</v>
      </c>
      <c r="AB10" s="24">
        <f t="shared" si="7"/>
        <v>1130.4093567251462</v>
      </c>
      <c r="AC10" s="43">
        <v>3226.2</v>
      </c>
      <c r="AD10" s="43">
        <v>3725</v>
      </c>
      <c r="AE10" s="24">
        <f t="shared" si="2"/>
        <v>15.460913768520246</v>
      </c>
    </row>
    <row r="11" spans="1:31" ht="12.75">
      <c r="A11" s="99"/>
      <c r="B11" s="22" t="s">
        <v>8</v>
      </c>
      <c r="C11" s="54">
        <v>73</v>
      </c>
      <c r="D11" s="54">
        <v>77</v>
      </c>
      <c r="E11" s="56">
        <v>491.9</v>
      </c>
      <c r="F11" s="56">
        <v>497.7</v>
      </c>
      <c r="G11" s="24">
        <f t="shared" si="3"/>
        <v>1.1791014433828038</v>
      </c>
      <c r="H11" s="38">
        <v>320.3</v>
      </c>
      <c r="I11" s="38">
        <v>332.3</v>
      </c>
      <c r="J11" s="25">
        <f t="shared" si="0"/>
        <v>3.7464876678114267</v>
      </c>
      <c r="K11" s="38">
        <v>358.6</v>
      </c>
      <c r="L11" s="38">
        <v>366.8</v>
      </c>
      <c r="M11" s="24">
        <f t="shared" si="1"/>
        <v>2.2866703848298906</v>
      </c>
      <c r="N11" s="73">
        <v>7.2</v>
      </c>
      <c r="O11" s="73">
        <v>3</v>
      </c>
      <c r="P11" s="24">
        <f t="shared" si="8"/>
        <v>-58.333333333333336</v>
      </c>
      <c r="Q11" s="39">
        <v>47.3</v>
      </c>
      <c r="R11" s="39">
        <v>50.4</v>
      </c>
      <c r="S11" s="30">
        <f t="shared" si="4"/>
        <v>6.553911205073999</v>
      </c>
      <c r="T11" s="43">
        <v>309.2</v>
      </c>
      <c r="U11" s="43">
        <v>336.3</v>
      </c>
      <c r="V11" s="24">
        <f t="shared" si="5"/>
        <v>8.76455368693403</v>
      </c>
      <c r="W11" s="43">
        <v>839.5</v>
      </c>
      <c r="X11" s="43">
        <v>883.3</v>
      </c>
      <c r="Y11" s="24">
        <f t="shared" si="6"/>
        <v>5.217391304347821</v>
      </c>
      <c r="Z11" s="43">
        <v>115.9</v>
      </c>
      <c r="AA11" s="43">
        <v>112</v>
      </c>
      <c r="AB11" s="24">
        <f t="shared" si="7"/>
        <v>-3.364969801553068</v>
      </c>
      <c r="AC11" s="43">
        <v>2558.7</v>
      </c>
      <c r="AD11" s="43">
        <v>2659.8</v>
      </c>
      <c r="AE11" s="24">
        <f t="shared" si="2"/>
        <v>3.9512252315629173</v>
      </c>
    </row>
    <row r="12" spans="1:31" ht="13.5" customHeight="1" thickBot="1">
      <c r="A12" s="100"/>
      <c r="B12" s="13" t="s">
        <v>9</v>
      </c>
      <c r="C12" s="52">
        <v>111</v>
      </c>
      <c r="D12" s="52">
        <v>111</v>
      </c>
      <c r="E12" s="57">
        <v>514.2</v>
      </c>
      <c r="F12" s="57">
        <v>510.6</v>
      </c>
      <c r="G12" s="26">
        <f t="shared" si="3"/>
        <v>-0.7001166861143567</v>
      </c>
      <c r="H12" s="40">
        <v>337</v>
      </c>
      <c r="I12" s="40">
        <v>341.3</v>
      </c>
      <c r="J12" s="27">
        <f t="shared" si="0"/>
        <v>1.275964391691398</v>
      </c>
      <c r="K12" s="40">
        <v>375.5</v>
      </c>
      <c r="L12" s="40">
        <v>376.6</v>
      </c>
      <c r="M12" s="26">
        <f t="shared" si="1"/>
        <v>0.292942743009327</v>
      </c>
      <c r="N12" s="74">
        <v>2.4</v>
      </c>
      <c r="O12" s="74">
        <v>3.3</v>
      </c>
      <c r="P12" s="26">
        <f t="shared" si="8"/>
        <v>37.5</v>
      </c>
      <c r="Q12" s="40">
        <v>33.1</v>
      </c>
      <c r="R12" s="40">
        <v>56.4</v>
      </c>
      <c r="S12" s="31">
        <f t="shared" si="4"/>
        <v>70.39274924471299</v>
      </c>
      <c r="T12" s="44">
        <v>233.8</v>
      </c>
      <c r="U12" s="44">
        <v>235.9</v>
      </c>
      <c r="V12" s="26">
        <f t="shared" si="5"/>
        <v>0.8982035928143688</v>
      </c>
      <c r="W12" s="44">
        <v>773.7</v>
      </c>
      <c r="X12" s="44">
        <v>823.1</v>
      </c>
      <c r="Y12" s="26">
        <f t="shared" si="6"/>
        <v>6.384903709448103</v>
      </c>
      <c r="Z12" s="44">
        <v>67.5</v>
      </c>
      <c r="AA12" s="44">
        <v>34.4</v>
      </c>
      <c r="AB12" s="26">
        <f t="shared" si="7"/>
        <v>-49.03703703703704</v>
      </c>
      <c r="AC12" s="44">
        <v>3041.7</v>
      </c>
      <c r="AD12" s="44">
        <v>3012.8</v>
      </c>
      <c r="AE12" s="26">
        <f t="shared" si="2"/>
        <v>-0.9501265739553421</v>
      </c>
    </row>
    <row r="13" spans="1:31" ht="12.75" customHeight="1">
      <c r="A13" s="98" t="s">
        <v>28</v>
      </c>
      <c r="B13" s="22" t="s">
        <v>11</v>
      </c>
      <c r="C13" s="54">
        <v>311</v>
      </c>
      <c r="D13" s="54">
        <v>313</v>
      </c>
      <c r="E13" s="56">
        <v>570.3</v>
      </c>
      <c r="F13" s="56">
        <v>590.9</v>
      </c>
      <c r="G13" s="24">
        <f t="shared" si="3"/>
        <v>3.6121339645800496</v>
      </c>
      <c r="H13" s="38">
        <v>329.9</v>
      </c>
      <c r="I13" s="38">
        <v>345.7</v>
      </c>
      <c r="J13" s="51">
        <f t="shared" si="0"/>
        <v>4.789330100030316</v>
      </c>
      <c r="K13" s="38">
        <v>364.5</v>
      </c>
      <c r="L13" s="38">
        <v>377.7</v>
      </c>
      <c r="M13" s="21">
        <f t="shared" si="1"/>
        <v>3.6213991769547293</v>
      </c>
      <c r="N13" s="73">
        <v>7.2</v>
      </c>
      <c r="O13" s="73">
        <v>10.1</v>
      </c>
      <c r="P13" s="21">
        <f t="shared" si="8"/>
        <v>40.27777777777777</v>
      </c>
      <c r="Q13" s="39">
        <v>46.3</v>
      </c>
      <c r="R13" s="39">
        <f>43.7+2.7</f>
        <v>46.400000000000006</v>
      </c>
      <c r="S13" s="30">
        <f t="shared" si="4"/>
        <v>0.21598272138230787</v>
      </c>
      <c r="T13" s="43">
        <v>273.3</v>
      </c>
      <c r="U13" s="43">
        <v>272.2</v>
      </c>
      <c r="V13" s="24">
        <f t="shared" si="5"/>
        <v>-0.4024881083058993</v>
      </c>
      <c r="W13" s="43">
        <v>876.7</v>
      </c>
      <c r="X13" s="43">
        <v>896.1</v>
      </c>
      <c r="Y13" s="24">
        <f t="shared" si="6"/>
        <v>2.212843618113377</v>
      </c>
      <c r="Z13" s="43">
        <v>161.7</v>
      </c>
      <c r="AA13" s="43">
        <v>120.6</v>
      </c>
      <c r="AB13" s="24">
        <f t="shared" si="7"/>
        <v>-25.41743970315399</v>
      </c>
      <c r="AC13" s="43">
        <v>3164.2</v>
      </c>
      <c r="AD13" s="43">
        <v>3335.1</v>
      </c>
      <c r="AE13" s="24">
        <f t="shared" si="2"/>
        <v>5.40104923835409</v>
      </c>
    </row>
    <row r="14" spans="1:31" ht="12.75">
      <c r="A14" s="99"/>
      <c r="B14" s="22" t="s">
        <v>12</v>
      </c>
      <c r="C14" s="54">
        <v>29</v>
      </c>
      <c r="D14" s="54">
        <v>27</v>
      </c>
      <c r="E14" s="56">
        <v>782.2</v>
      </c>
      <c r="F14" s="56">
        <v>828.7</v>
      </c>
      <c r="G14" s="24">
        <f t="shared" si="3"/>
        <v>5.944771158271542</v>
      </c>
      <c r="H14" s="38">
        <v>401.1</v>
      </c>
      <c r="I14" s="38">
        <v>436.1</v>
      </c>
      <c r="J14" s="24">
        <f t="shared" si="0"/>
        <v>8.726003490401396</v>
      </c>
      <c r="K14" s="38">
        <v>434</v>
      </c>
      <c r="L14" s="38">
        <v>465.4</v>
      </c>
      <c r="M14" s="24">
        <f t="shared" si="1"/>
        <v>7.235023041474649</v>
      </c>
      <c r="N14" s="73">
        <v>4.3</v>
      </c>
      <c r="O14" s="73">
        <v>-23.6</v>
      </c>
      <c r="P14" s="24">
        <f t="shared" si="8"/>
        <v>-648.8372093023256</v>
      </c>
      <c r="Q14" s="39">
        <v>23.1</v>
      </c>
      <c r="R14" s="39">
        <f>116.6+6.8</f>
        <v>123.39999999999999</v>
      </c>
      <c r="S14" s="30">
        <f t="shared" si="4"/>
        <v>434.1991341991341</v>
      </c>
      <c r="T14" s="43">
        <v>301.6</v>
      </c>
      <c r="U14" s="43">
        <v>325.1</v>
      </c>
      <c r="V14" s="24">
        <f t="shared" si="5"/>
        <v>7.791777188328912</v>
      </c>
      <c r="W14" s="43">
        <v>1053.6</v>
      </c>
      <c r="X14" s="43">
        <v>1220.3</v>
      </c>
      <c r="Y14" s="24">
        <f t="shared" si="6"/>
        <v>15.821943811693249</v>
      </c>
      <c r="Z14" s="43">
        <v>604.9</v>
      </c>
      <c r="AA14" s="43">
        <v>758</v>
      </c>
      <c r="AB14" s="24">
        <f t="shared" si="7"/>
        <v>25.309968589849568</v>
      </c>
      <c r="AC14" s="43">
        <v>4834</v>
      </c>
      <c r="AD14" s="43">
        <v>5723.4</v>
      </c>
      <c r="AE14" s="24">
        <f t="shared" si="2"/>
        <v>18.398841539098047</v>
      </c>
    </row>
    <row r="15" spans="1:31" ht="12.75">
      <c r="A15" s="99"/>
      <c r="B15" s="22" t="s">
        <v>13</v>
      </c>
      <c r="C15" s="54">
        <v>44</v>
      </c>
      <c r="D15" s="54">
        <v>46</v>
      </c>
      <c r="E15" s="56">
        <v>542</v>
      </c>
      <c r="F15" s="56">
        <v>555.9</v>
      </c>
      <c r="G15" s="24">
        <f t="shared" si="3"/>
        <v>2.5645756457564532</v>
      </c>
      <c r="H15" s="38">
        <v>318.8</v>
      </c>
      <c r="I15" s="38">
        <v>331.5</v>
      </c>
      <c r="J15" s="24">
        <f t="shared" si="0"/>
        <v>3.9836888331242117</v>
      </c>
      <c r="K15" s="38">
        <v>352.5</v>
      </c>
      <c r="L15" s="38">
        <v>361.7</v>
      </c>
      <c r="M15" s="24">
        <f t="shared" si="1"/>
        <v>2.6099290780141815</v>
      </c>
      <c r="N15" s="73">
        <v>8</v>
      </c>
      <c r="O15" s="73">
        <v>6.2</v>
      </c>
      <c r="P15" s="24">
        <f t="shared" si="8"/>
        <v>-22.499999999999996</v>
      </c>
      <c r="Q15" s="39">
        <v>38.9</v>
      </c>
      <c r="R15" s="39">
        <f>18.1+12</f>
        <v>30.1</v>
      </c>
      <c r="S15" s="30">
        <f t="shared" si="4"/>
        <v>-22.622107969151664</v>
      </c>
      <c r="T15" s="43">
        <v>331.6</v>
      </c>
      <c r="U15" s="43">
        <v>339.6</v>
      </c>
      <c r="V15" s="24">
        <f t="shared" si="5"/>
        <v>2.4125452352231602</v>
      </c>
      <c r="W15" s="43">
        <v>1012.9</v>
      </c>
      <c r="X15" s="43">
        <v>932</v>
      </c>
      <c r="Y15" s="24">
        <f t="shared" si="6"/>
        <v>-7.98696811136341</v>
      </c>
      <c r="Z15" s="43">
        <v>79.9</v>
      </c>
      <c r="AA15" s="43">
        <v>213.3</v>
      </c>
      <c r="AB15" s="24">
        <f t="shared" si="7"/>
        <v>166.95869837296618</v>
      </c>
      <c r="AC15" s="43">
        <v>2772.9</v>
      </c>
      <c r="AD15" s="43">
        <v>2957.2</v>
      </c>
      <c r="AE15" s="24">
        <f t="shared" si="2"/>
        <v>6.646471203433219</v>
      </c>
    </row>
    <row r="16" spans="1:31" ht="12.75">
      <c r="A16" s="99"/>
      <c r="B16" s="22" t="s">
        <v>14</v>
      </c>
      <c r="C16" s="54">
        <v>81</v>
      </c>
      <c r="D16" s="54">
        <v>82</v>
      </c>
      <c r="E16" s="56">
        <v>235.9</v>
      </c>
      <c r="F16" s="56">
        <v>245.5</v>
      </c>
      <c r="G16" s="24">
        <f t="shared" si="3"/>
        <v>4.0695209834675685</v>
      </c>
      <c r="H16" s="38">
        <v>236</v>
      </c>
      <c r="I16" s="38">
        <v>249.4</v>
      </c>
      <c r="J16" s="24">
        <f t="shared" si="0"/>
        <v>5.677966101694917</v>
      </c>
      <c r="K16" s="38">
        <v>281.2</v>
      </c>
      <c r="L16" s="38">
        <v>289.5</v>
      </c>
      <c r="M16" s="24">
        <f t="shared" si="1"/>
        <v>2.951635846372693</v>
      </c>
      <c r="N16" s="73">
        <v>6.9</v>
      </c>
      <c r="O16" s="73">
        <v>15.2</v>
      </c>
      <c r="P16" s="24">
        <f t="shared" si="8"/>
        <v>120.28985507246375</v>
      </c>
      <c r="Q16" s="39">
        <v>75.2</v>
      </c>
      <c r="R16" s="39">
        <v>80.8</v>
      </c>
      <c r="S16" s="30">
        <f t="shared" si="4"/>
        <v>7.446808510638291</v>
      </c>
      <c r="T16" s="43">
        <v>567.3</v>
      </c>
      <c r="U16" s="43">
        <v>570.1</v>
      </c>
      <c r="V16" s="24">
        <f t="shared" si="5"/>
        <v>0.4935660144544453</v>
      </c>
      <c r="W16" s="43">
        <v>1027.5</v>
      </c>
      <c r="X16" s="43">
        <v>1032</v>
      </c>
      <c r="Y16" s="24">
        <f t="shared" si="6"/>
        <v>0.43795620437956206</v>
      </c>
      <c r="Z16" s="43">
        <v>28.5</v>
      </c>
      <c r="AA16" s="43">
        <v>132.8</v>
      </c>
      <c r="AB16" s="24">
        <f t="shared" si="7"/>
        <v>365.9649122807018</v>
      </c>
      <c r="AC16" s="43">
        <v>2641.4</v>
      </c>
      <c r="AD16" s="43">
        <v>3007.1</v>
      </c>
      <c r="AE16" s="24">
        <f t="shared" si="2"/>
        <v>13.844930718558333</v>
      </c>
    </row>
    <row r="17" spans="1:31" ht="12.75">
      <c r="A17" s="99"/>
      <c r="B17" s="22" t="s">
        <v>15</v>
      </c>
      <c r="C17" s="54">
        <v>94</v>
      </c>
      <c r="D17" s="54">
        <v>97</v>
      </c>
      <c r="E17" s="56">
        <v>185.9</v>
      </c>
      <c r="F17" s="56">
        <v>129</v>
      </c>
      <c r="G17" s="24">
        <f t="shared" si="3"/>
        <v>-30.607853684776764</v>
      </c>
      <c r="H17" s="38">
        <v>365.6</v>
      </c>
      <c r="I17" s="38">
        <v>259</v>
      </c>
      <c r="J17" s="24">
        <f t="shared" si="0"/>
        <v>-29.157549234135672</v>
      </c>
      <c r="K17" s="38">
        <v>445.9</v>
      </c>
      <c r="L17" s="38">
        <v>337.6</v>
      </c>
      <c r="M17" s="24">
        <f t="shared" si="1"/>
        <v>-24.28795694101816</v>
      </c>
      <c r="N17" s="73">
        <v>41.5</v>
      </c>
      <c r="O17" s="73">
        <v>43.8</v>
      </c>
      <c r="P17" s="24">
        <f t="shared" si="8"/>
        <v>5.542168674698789</v>
      </c>
      <c r="Q17" s="39">
        <v>112.1</v>
      </c>
      <c r="R17" s="39">
        <v>105.9</v>
      </c>
      <c r="S17" s="30">
        <f t="shared" si="4"/>
        <v>-5.530776092774299</v>
      </c>
      <c r="T17" s="43">
        <v>673.3</v>
      </c>
      <c r="U17" s="43">
        <v>710.5</v>
      </c>
      <c r="V17" s="24">
        <f t="shared" si="5"/>
        <v>5.52502599138572</v>
      </c>
      <c r="W17" s="43">
        <v>1188</v>
      </c>
      <c r="X17" s="43">
        <v>1099.7</v>
      </c>
      <c r="Y17" s="24">
        <f t="shared" si="6"/>
        <v>-7.432659932659928</v>
      </c>
      <c r="Z17" s="43">
        <v>117.4</v>
      </c>
      <c r="AA17" s="43">
        <v>37.6</v>
      </c>
      <c r="AB17" s="24">
        <f t="shared" si="7"/>
        <v>-67.97274275979558</v>
      </c>
      <c r="AC17" s="43">
        <v>2171</v>
      </c>
      <c r="AD17" s="43">
        <v>2272.4</v>
      </c>
      <c r="AE17" s="24">
        <f t="shared" si="2"/>
        <v>4.670658682634735</v>
      </c>
    </row>
    <row r="18" spans="1:31" ht="12.75">
      <c r="A18" s="99"/>
      <c r="B18" s="22" t="s">
        <v>16</v>
      </c>
      <c r="C18" s="54">
        <v>118</v>
      </c>
      <c r="D18" s="54">
        <v>118</v>
      </c>
      <c r="E18" s="56">
        <v>206</v>
      </c>
      <c r="F18" s="56">
        <v>172.8</v>
      </c>
      <c r="G18" s="24">
        <f t="shared" si="3"/>
        <v>-16.116504854368927</v>
      </c>
      <c r="H18" s="38">
        <v>201.6</v>
      </c>
      <c r="I18" s="38">
        <v>181.9</v>
      </c>
      <c r="J18" s="24">
        <f t="shared" si="0"/>
        <v>-9.771825396825392</v>
      </c>
      <c r="K18" s="38">
        <v>241.7</v>
      </c>
      <c r="L18" s="38">
        <v>218.8</v>
      </c>
      <c r="M18" s="24">
        <f t="shared" si="1"/>
        <v>-9.474555233760853</v>
      </c>
      <c r="N18" s="73">
        <v>2.9</v>
      </c>
      <c r="O18" s="73">
        <v>9.3</v>
      </c>
      <c r="P18" s="24">
        <f t="shared" si="8"/>
        <v>220.68965517241378</v>
      </c>
      <c r="Q18" s="39">
        <v>70</v>
      </c>
      <c r="R18" s="39">
        <v>57.9</v>
      </c>
      <c r="S18" s="30">
        <f t="shared" si="4"/>
        <v>-17.28571428571429</v>
      </c>
      <c r="T18" s="43">
        <v>443.6</v>
      </c>
      <c r="U18" s="43">
        <v>462</v>
      </c>
      <c r="V18" s="24">
        <f t="shared" si="5"/>
        <v>4.14788097385031</v>
      </c>
      <c r="W18" s="43">
        <v>782</v>
      </c>
      <c r="X18" s="43">
        <v>769.6</v>
      </c>
      <c r="Y18" s="24">
        <f t="shared" si="6"/>
        <v>-1.585677749360611</v>
      </c>
      <c r="Z18" s="43">
        <v>127.7</v>
      </c>
      <c r="AA18" s="43">
        <v>25.1</v>
      </c>
      <c r="AB18" s="24">
        <f t="shared" si="7"/>
        <v>-80.34455755677368</v>
      </c>
      <c r="AC18" s="43">
        <v>1806.6</v>
      </c>
      <c r="AD18" s="43">
        <v>1703.6</v>
      </c>
      <c r="AE18" s="24">
        <f t="shared" si="2"/>
        <v>-5.7013173917856745</v>
      </c>
    </row>
    <row r="19" spans="1:31" ht="12.75">
      <c r="A19" s="99"/>
      <c r="B19" s="22" t="s">
        <v>17</v>
      </c>
      <c r="C19" s="54">
        <v>20</v>
      </c>
      <c r="D19" s="54">
        <v>20</v>
      </c>
      <c r="E19" s="56">
        <v>539.3</v>
      </c>
      <c r="F19" s="56">
        <v>583.7</v>
      </c>
      <c r="G19" s="24">
        <f t="shared" si="3"/>
        <v>8.232894492861135</v>
      </c>
      <c r="H19" s="38">
        <v>386.2</v>
      </c>
      <c r="I19" s="38">
        <v>409.7</v>
      </c>
      <c r="J19" s="24">
        <f t="shared" si="0"/>
        <v>6.084930088037287</v>
      </c>
      <c r="K19" s="38">
        <v>428.5</v>
      </c>
      <c r="L19" s="38">
        <v>448.7</v>
      </c>
      <c r="M19" s="24">
        <f t="shared" si="1"/>
        <v>4.7141190198366365</v>
      </c>
      <c r="N19" s="73">
        <v>-2.2</v>
      </c>
      <c r="O19" s="73">
        <v>1.4</v>
      </c>
      <c r="P19" s="24">
        <f t="shared" si="8"/>
        <v>-163.63636363636363</v>
      </c>
      <c r="Q19" s="39">
        <v>12.8</v>
      </c>
      <c r="R19" s="39">
        <v>21.2</v>
      </c>
      <c r="S19" s="30">
        <f t="shared" si="4"/>
        <v>65.62499999999999</v>
      </c>
      <c r="T19" s="43">
        <v>208.1</v>
      </c>
      <c r="U19" s="43">
        <v>149.1</v>
      </c>
      <c r="V19" s="24">
        <f t="shared" si="5"/>
        <v>-28.351753964440174</v>
      </c>
      <c r="W19" s="43">
        <v>768.3</v>
      </c>
      <c r="X19" s="43">
        <v>746.6</v>
      </c>
      <c r="Y19" s="24">
        <f t="shared" si="6"/>
        <v>-2.824417545229719</v>
      </c>
      <c r="Z19" s="43">
        <v>18.9</v>
      </c>
      <c r="AA19" s="43">
        <v>21.2</v>
      </c>
      <c r="AB19" s="24">
        <f t="shared" si="7"/>
        <v>12.169312169312175</v>
      </c>
      <c r="AC19" s="43">
        <v>2900.4</v>
      </c>
      <c r="AD19" s="43">
        <v>2872.1</v>
      </c>
      <c r="AE19" s="24">
        <f t="shared" si="2"/>
        <v>-0.975727485864025</v>
      </c>
    </row>
    <row r="20" spans="1:31" ht="12.75">
      <c r="A20" s="99"/>
      <c r="B20" s="22" t="s">
        <v>18</v>
      </c>
      <c r="C20" s="54">
        <v>33</v>
      </c>
      <c r="D20" s="54">
        <v>31</v>
      </c>
      <c r="E20" s="56">
        <v>691.4</v>
      </c>
      <c r="F20" s="56">
        <v>787.2</v>
      </c>
      <c r="G20" s="24">
        <f t="shared" si="3"/>
        <v>13.855944460514907</v>
      </c>
      <c r="H20" s="38">
        <v>444</v>
      </c>
      <c r="I20" s="38">
        <v>511.3</v>
      </c>
      <c r="J20" s="24">
        <f t="shared" si="0"/>
        <v>15.15765765765766</v>
      </c>
      <c r="K20" s="38">
        <v>486.3</v>
      </c>
      <c r="L20" s="38">
        <v>550.7</v>
      </c>
      <c r="M20" s="24">
        <f t="shared" si="1"/>
        <v>13.24285420522312</v>
      </c>
      <c r="N20" s="73">
        <v>27.8</v>
      </c>
      <c r="O20" s="73">
        <v>21.4</v>
      </c>
      <c r="P20" s="24">
        <f t="shared" si="8"/>
        <v>-23.021582733812956</v>
      </c>
      <c r="Q20" s="39">
        <v>114.6</v>
      </c>
      <c r="R20" s="39">
        <v>71.7</v>
      </c>
      <c r="S20" s="30">
        <f t="shared" si="4"/>
        <v>-37.43455497382198</v>
      </c>
      <c r="T20" s="43">
        <v>363.9</v>
      </c>
      <c r="U20" s="43">
        <v>383.8</v>
      </c>
      <c r="V20" s="24">
        <f t="shared" si="5"/>
        <v>5.468535311898883</v>
      </c>
      <c r="W20" s="43">
        <v>1256.3</v>
      </c>
      <c r="X20" s="43">
        <v>1172.8</v>
      </c>
      <c r="Y20" s="24">
        <f t="shared" si="6"/>
        <v>-6.64650163177585</v>
      </c>
      <c r="Z20" s="43">
        <v>-6.6</v>
      </c>
      <c r="AA20" s="43">
        <v>289.3</v>
      </c>
      <c r="AB20" s="24">
        <f t="shared" si="7"/>
        <v>-4483.333333333334</v>
      </c>
      <c r="AC20" s="43">
        <v>4339.7</v>
      </c>
      <c r="AD20" s="43">
        <v>4689.5</v>
      </c>
      <c r="AE20" s="24">
        <f t="shared" si="2"/>
        <v>8.060465009102016</v>
      </c>
    </row>
    <row r="21" spans="1:31" ht="13.5" customHeight="1" thickBot="1">
      <c r="A21" s="100"/>
      <c r="B21" s="13" t="s">
        <v>73</v>
      </c>
      <c r="C21" s="52">
        <v>24</v>
      </c>
      <c r="D21" s="52">
        <v>23</v>
      </c>
      <c r="E21" s="57">
        <v>268.3</v>
      </c>
      <c r="F21" s="57">
        <v>463.6</v>
      </c>
      <c r="G21" s="26">
        <f t="shared" si="3"/>
        <v>72.79165113678718</v>
      </c>
      <c r="H21" s="40">
        <v>254.2</v>
      </c>
      <c r="I21" s="40">
        <v>335.6</v>
      </c>
      <c r="J21" s="27">
        <f t="shared" si="0"/>
        <v>32.02202989771835</v>
      </c>
      <c r="K21" s="40">
        <v>284.3</v>
      </c>
      <c r="L21" s="40">
        <v>363.2</v>
      </c>
      <c r="M21" s="26">
        <f t="shared" si="1"/>
        <v>27.752374252550116</v>
      </c>
      <c r="N21" s="74">
        <v>15.7</v>
      </c>
      <c r="O21" s="74">
        <v>10.1</v>
      </c>
      <c r="P21" s="26">
        <f t="shared" si="8"/>
        <v>-35.6687898089172</v>
      </c>
      <c r="Q21" s="40">
        <v>107.1</v>
      </c>
      <c r="R21" s="40">
        <v>51.1</v>
      </c>
      <c r="S21" s="31">
        <f t="shared" si="4"/>
        <v>-52.2875816993464</v>
      </c>
      <c r="T21" s="44">
        <v>427.9</v>
      </c>
      <c r="U21" s="44">
        <v>466.7</v>
      </c>
      <c r="V21" s="26">
        <f t="shared" si="5"/>
        <v>9.067539144659971</v>
      </c>
      <c r="W21" s="44">
        <v>935.2</v>
      </c>
      <c r="X21" s="44">
        <v>1025</v>
      </c>
      <c r="Y21" s="26">
        <f t="shared" si="6"/>
        <v>9.602224123182202</v>
      </c>
      <c r="Z21" s="44">
        <v>61.9</v>
      </c>
      <c r="AA21" s="44">
        <v>90.1</v>
      </c>
      <c r="AB21" s="26">
        <f t="shared" si="7"/>
        <v>45.55735056542811</v>
      </c>
      <c r="AC21" s="44">
        <v>2061</v>
      </c>
      <c r="AD21" s="44">
        <v>1990.6</v>
      </c>
      <c r="AE21" s="26">
        <f t="shared" si="2"/>
        <v>-3.4158175642891844</v>
      </c>
    </row>
    <row r="22" spans="1:31" ht="12.75" customHeight="1">
      <c r="A22" s="98" t="s">
        <v>10</v>
      </c>
      <c r="B22" s="22" t="s">
        <v>24</v>
      </c>
      <c r="C22" s="54">
        <v>22</v>
      </c>
      <c r="D22" s="54">
        <v>23</v>
      </c>
      <c r="E22" s="56">
        <v>390</v>
      </c>
      <c r="F22" s="56">
        <v>404.1</v>
      </c>
      <c r="G22" s="24">
        <f t="shared" si="3"/>
        <v>3.615384615384621</v>
      </c>
      <c r="H22" s="38">
        <v>351.3</v>
      </c>
      <c r="I22" s="38">
        <v>368.9</v>
      </c>
      <c r="J22" s="51">
        <f t="shared" si="0"/>
        <v>5.009962994591508</v>
      </c>
      <c r="K22" s="38">
        <v>381.3</v>
      </c>
      <c r="L22" s="38">
        <v>396.8</v>
      </c>
      <c r="M22" s="21">
        <f t="shared" si="1"/>
        <v>4.0650406504065035</v>
      </c>
      <c r="N22" s="73">
        <v>6.5</v>
      </c>
      <c r="O22" s="73">
        <v>15.9</v>
      </c>
      <c r="P22" s="21">
        <f t="shared" si="8"/>
        <v>144.6153846153846</v>
      </c>
      <c r="Q22" s="38">
        <v>115.8</v>
      </c>
      <c r="R22" s="38">
        <f>36.6+9.7</f>
        <v>46.3</v>
      </c>
      <c r="S22" s="30">
        <f t="shared" si="4"/>
        <v>-60.01727115716753</v>
      </c>
      <c r="T22" s="42">
        <v>408.5</v>
      </c>
      <c r="U22" s="42">
        <v>420.3</v>
      </c>
      <c r="V22" s="24">
        <f t="shared" si="5"/>
        <v>2.8886168910648746</v>
      </c>
      <c r="W22" s="43">
        <v>1034.7</v>
      </c>
      <c r="X22" s="43">
        <v>953.7</v>
      </c>
      <c r="Y22" s="24">
        <f t="shared" si="6"/>
        <v>-7.828356045230501</v>
      </c>
      <c r="Z22" s="43">
        <v>14.8</v>
      </c>
      <c r="AA22" s="43">
        <v>-1.1</v>
      </c>
      <c r="AB22" s="24">
        <f t="shared" si="7"/>
        <v>-107.43243243243244</v>
      </c>
      <c r="AC22" s="43">
        <v>2890.8</v>
      </c>
      <c r="AD22" s="43">
        <v>3236.5</v>
      </c>
      <c r="AE22" s="24">
        <f t="shared" si="2"/>
        <v>11.958627369586267</v>
      </c>
    </row>
    <row r="23" spans="1:31" ht="12.75">
      <c r="A23" s="99"/>
      <c r="B23" s="22" t="s">
        <v>19</v>
      </c>
      <c r="C23" s="54">
        <v>36</v>
      </c>
      <c r="D23" s="54">
        <v>32</v>
      </c>
      <c r="E23" s="56">
        <v>203</v>
      </c>
      <c r="F23" s="56">
        <v>279.1</v>
      </c>
      <c r="G23" s="24">
        <f t="shared" si="3"/>
        <v>37.48768472906405</v>
      </c>
      <c r="H23" s="38">
        <v>234</v>
      </c>
      <c r="I23" s="38">
        <v>275.1</v>
      </c>
      <c r="J23" s="24">
        <f t="shared" si="0"/>
        <v>17.564102564102573</v>
      </c>
      <c r="K23" s="38">
        <v>269.9</v>
      </c>
      <c r="L23" s="38">
        <v>304.5</v>
      </c>
      <c r="M23" s="24">
        <f t="shared" si="1"/>
        <v>12.819562801037431</v>
      </c>
      <c r="N23" s="73">
        <v>6.4</v>
      </c>
      <c r="O23" s="73">
        <v>5.2</v>
      </c>
      <c r="P23" s="24">
        <f t="shared" si="8"/>
        <v>-18.750000000000004</v>
      </c>
      <c r="Q23" s="38">
        <v>53.3</v>
      </c>
      <c r="R23" s="38">
        <f>50.3+0.3</f>
        <v>50.599999999999994</v>
      </c>
      <c r="S23" s="30">
        <f t="shared" si="4"/>
        <v>-5.0656660412758026</v>
      </c>
      <c r="T23" s="42">
        <v>401.3</v>
      </c>
      <c r="U23" s="42">
        <v>468.5</v>
      </c>
      <c r="V23" s="24">
        <f t="shared" si="5"/>
        <v>16.74557687515574</v>
      </c>
      <c r="W23" s="43">
        <v>759.9</v>
      </c>
      <c r="X23" s="43">
        <v>869</v>
      </c>
      <c r="Y23" s="24">
        <f t="shared" si="6"/>
        <v>14.357152256875908</v>
      </c>
      <c r="Z23" s="43">
        <v>-13.6</v>
      </c>
      <c r="AA23" s="43">
        <v>-22.9</v>
      </c>
      <c r="AB23" s="24">
        <f t="shared" si="7"/>
        <v>68.38235294117646</v>
      </c>
      <c r="AC23" s="43">
        <v>1949.6</v>
      </c>
      <c r="AD23" s="43">
        <v>2093.2</v>
      </c>
      <c r="AE23" s="24">
        <f t="shared" si="2"/>
        <v>7.365613459171108</v>
      </c>
    </row>
    <row r="24" spans="1:31" ht="12.75">
      <c r="A24" s="99"/>
      <c r="B24" s="22" t="s">
        <v>20</v>
      </c>
      <c r="C24" s="54">
        <v>154</v>
      </c>
      <c r="D24" s="54">
        <v>148</v>
      </c>
      <c r="E24" s="56">
        <v>252.3</v>
      </c>
      <c r="F24" s="56">
        <v>252.3</v>
      </c>
      <c r="G24" s="24">
        <f t="shared" si="3"/>
        <v>0</v>
      </c>
      <c r="H24" s="38">
        <v>258.4</v>
      </c>
      <c r="I24" s="38">
        <v>276.5</v>
      </c>
      <c r="J24" s="24">
        <f t="shared" si="0"/>
        <v>7.0046439628483075</v>
      </c>
      <c r="K24" s="38">
        <v>299.7</v>
      </c>
      <c r="L24" s="38">
        <v>315.6</v>
      </c>
      <c r="M24" s="24">
        <f t="shared" si="1"/>
        <v>5.305305305305317</v>
      </c>
      <c r="N24" s="73">
        <v>10.8</v>
      </c>
      <c r="O24" s="73">
        <v>7.1</v>
      </c>
      <c r="P24" s="24">
        <f t="shared" si="8"/>
        <v>-34.25925925925927</v>
      </c>
      <c r="Q24" s="38">
        <v>41.9</v>
      </c>
      <c r="R24" s="38">
        <f>41+3.3</f>
        <v>44.3</v>
      </c>
      <c r="S24" s="30">
        <f t="shared" si="4"/>
        <v>5.7279236276849606</v>
      </c>
      <c r="T24" s="42">
        <v>460.3</v>
      </c>
      <c r="U24" s="42">
        <v>436.8</v>
      </c>
      <c r="V24" s="24">
        <f t="shared" si="5"/>
        <v>-5.1053660656093856</v>
      </c>
      <c r="W24" s="43">
        <v>849.5</v>
      </c>
      <c r="X24" s="43">
        <v>865.8</v>
      </c>
      <c r="Y24" s="24">
        <f t="shared" si="6"/>
        <v>1.918775750441431</v>
      </c>
      <c r="Z24" s="43">
        <v>46.4</v>
      </c>
      <c r="AA24" s="43">
        <v>66.4</v>
      </c>
      <c r="AB24" s="24">
        <f t="shared" si="7"/>
        <v>43.103448275862085</v>
      </c>
      <c r="AC24" s="43">
        <v>1880.5</v>
      </c>
      <c r="AD24" s="43">
        <v>1849.2</v>
      </c>
      <c r="AE24" s="24">
        <f t="shared" si="2"/>
        <v>-1.664450943897897</v>
      </c>
    </row>
    <row r="25" spans="1:31" ht="12.75">
      <c r="A25" s="99"/>
      <c r="B25" s="22" t="s">
        <v>21</v>
      </c>
      <c r="C25" s="54">
        <v>220</v>
      </c>
      <c r="D25" s="54">
        <v>221</v>
      </c>
      <c r="E25" s="56">
        <v>358.1</v>
      </c>
      <c r="F25" s="56">
        <v>368.6</v>
      </c>
      <c r="G25" s="24">
        <f t="shared" si="3"/>
        <v>2.932141859815694</v>
      </c>
      <c r="H25" s="38">
        <v>292.9</v>
      </c>
      <c r="I25" s="38">
        <v>309</v>
      </c>
      <c r="J25" s="24">
        <f t="shared" si="0"/>
        <v>5.496756572208953</v>
      </c>
      <c r="K25" s="38">
        <v>333.2</v>
      </c>
      <c r="L25" s="38">
        <v>347.2</v>
      </c>
      <c r="M25" s="24">
        <f t="shared" si="1"/>
        <v>4.201680672268908</v>
      </c>
      <c r="N25" s="73">
        <v>7.9</v>
      </c>
      <c r="O25" s="73">
        <v>11</v>
      </c>
      <c r="P25" s="24">
        <f t="shared" si="8"/>
        <v>39.24050632911392</v>
      </c>
      <c r="Q25" s="39">
        <v>45</v>
      </c>
      <c r="R25" s="39">
        <f>62+6</f>
        <v>68</v>
      </c>
      <c r="S25" s="30">
        <f t="shared" si="4"/>
        <v>51.11111111111111</v>
      </c>
      <c r="T25" s="43">
        <v>410.6</v>
      </c>
      <c r="U25" s="43">
        <v>445</v>
      </c>
      <c r="V25" s="24">
        <f t="shared" si="5"/>
        <v>8.37798343886994</v>
      </c>
      <c r="W25" s="43">
        <v>843.3</v>
      </c>
      <c r="X25" s="43">
        <v>914.2</v>
      </c>
      <c r="Y25" s="24">
        <f t="shared" si="6"/>
        <v>8.40744693466146</v>
      </c>
      <c r="Z25" s="43">
        <v>80.7</v>
      </c>
      <c r="AA25" s="43">
        <v>106.2</v>
      </c>
      <c r="AB25" s="24">
        <f t="shared" si="7"/>
        <v>31.598513011152413</v>
      </c>
      <c r="AC25" s="43">
        <v>2300.9</v>
      </c>
      <c r="AD25" s="43">
        <v>2299.2</v>
      </c>
      <c r="AE25" s="24">
        <f t="shared" si="2"/>
        <v>-0.07388413229606991</v>
      </c>
    </row>
    <row r="26" spans="1:31" ht="12.75">
      <c r="A26" s="99"/>
      <c r="B26" s="22" t="s">
        <v>22</v>
      </c>
      <c r="C26" s="54">
        <v>299</v>
      </c>
      <c r="D26" s="54">
        <v>295</v>
      </c>
      <c r="E26" s="56">
        <v>494.2</v>
      </c>
      <c r="F26" s="56">
        <v>465.1</v>
      </c>
      <c r="G26" s="24">
        <f t="shared" si="3"/>
        <v>-5.888304330230669</v>
      </c>
      <c r="H26" s="38">
        <v>333.2</v>
      </c>
      <c r="I26" s="38">
        <v>327.5</v>
      </c>
      <c r="J26" s="24">
        <f t="shared" si="0"/>
        <v>-1.7106842737094805</v>
      </c>
      <c r="K26" s="38">
        <v>370.7</v>
      </c>
      <c r="L26" s="38">
        <v>361.9</v>
      </c>
      <c r="M26" s="24">
        <f t="shared" si="1"/>
        <v>-2.3738872403560864</v>
      </c>
      <c r="N26" s="73">
        <v>18</v>
      </c>
      <c r="O26" s="73">
        <v>4.9</v>
      </c>
      <c r="P26" s="24">
        <f t="shared" si="8"/>
        <v>-72.77777777777777</v>
      </c>
      <c r="Q26" s="39">
        <v>60.3</v>
      </c>
      <c r="R26" s="39">
        <f>46.2+7.7</f>
        <v>53.900000000000006</v>
      </c>
      <c r="S26" s="30">
        <f t="shared" si="4"/>
        <v>-10.613598673300153</v>
      </c>
      <c r="T26" s="43">
        <v>384.7</v>
      </c>
      <c r="U26" s="43">
        <v>394.5</v>
      </c>
      <c r="V26" s="24">
        <f t="shared" si="5"/>
        <v>2.547439563296078</v>
      </c>
      <c r="W26" s="43">
        <v>956</v>
      </c>
      <c r="X26" s="43">
        <v>935.3</v>
      </c>
      <c r="Y26" s="24">
        <f t="shared" si="6"/>
        <v>-2.1652719665272016</v>
      </c>
      <c r="Z26" s="43">
        <v>173.4</v>
      </c>
      <c r="AA26" s="43">
        <v>194.2</v>
      </c>
      <c r="AB26" s="24">
        <f t="shared" si="7"/>
        <v>11.995386389850047</v>
      </c>
      <c r="AC26" s="43">
        <v>3344.9</v>
      </c>
      <c r="AD26" s="43">
        <v>3528.5</v>
      </c>
      <c r="AE26" s="24">
        <f t="shared" si="2"/>
        <v>5.488953331938172</v>
      </c>
    </row>
    <row r="27" spans="1:31" ht="13.5" thickBot="1">
      <c r="A27" s="100"/>
      <c r="B27" s="13" t="s">
        <v>23</v>
      </c>
      <c r="C27" s="52">
        <v>177</v>
      </c>
      <c r="D27" s="52">
        <v>201</v>
      </c>
      <c r="E27" s="57">
        <v>696</v>
      </c>
      <c r="F27" s="57">
        <v>664.6</v>
      </c>
      <c r="G27" s="26">
        <f t="shared" si="3"/>
        <v>-4.51149425287356</v>
      </c>
      <c r="H27" s="40">
        <v>390.1</v>
      </c>
      <c r="I27" s="40">
        <v>382.2</v>
      </c>
      <c r="J27" s="27">
        <f t="shared" si="0"/>
        <v>-2.0251217636503545</v>
      </c>
      <c r="K27" s="40">
        <v>424.6</v>
      </c>
      <c r="L27" s="40">
        <v>413.2</v>
      </c>
      <c r="M27" s="26">
        <f t="shared" si="1"/>
        <v>-2.6848798869524337</v>
      </c>
      <c r="N27" s="74">
        <v>27.8</v>
      </c>
      <c r="O27" s="74">
        <v>38.1</v>
      </c>
      <c r="P27" s="27">
        <f t="shared" si="8"/>
        <v>37.05035971223022</v>
      </c>
      <c r="Q27" s="40">
        <v>90.9</v>
      </c>
      <c r="R27" s="40">
        <f>79.4+8.5</f>
        <v>87.9</v>
      </c>
      <c r="S27" s="31">
        <f t="shared" si="4"/>
        <v>-3.3003300330033</v>
      </c>
      <c r="T27" s="44">
        <v>372.9</v>
      </c>
      <c r="U27" s="44">
        <v>374.4</v>
      </c>
      <c r="V27" s="26">
        <f t="shared" si="5"/>
        <v>0.4022526146419952</v>
      </c>
      <c r="W27" s="44">
        <v>1130.3</v>
      </c>
      <c r="X27" s="75">
        <v>1095.5</v>
      </c>
      <c r="Y27" s="26">
        <f t="shared" si="6"/>
        <v>-3.0788286295673672</v>
      </c>
      <c r="Z27" s="44">
        <v>222.9</v>
      </c>
      <c r="AA27" s="44">
        <v>245.8</v>
      </c>
      <c r="AB27" s="26">
        <f t="shared" si="7"/>
        <v>10.273665320771649</v>
      </c>
      <c r="AC27" s="44">
        <v>5194</v>
      </c>
      <c r="AD27" s="44">
        <v>5493.4</v>
      </c>
      <c r="AE27" s="26">
        <f t="shared" si="2"/>
        <v>5.764343473238346</v>
      </c>
    </row>
    <row r="29" spans="2:11" ht="12.75">
      <c r="B29" s="70" t="s">
        <v>77</v>
      </c>
      <c r="C29" s="83"/>
      <c r="D29" s="83"/>
      <c r="E29" s="83"/>
      <c r="F29" s="83"/>
      <c r="G29" s="83"/>
      <c r="K29" s="62"/>
    </row>
    <row r="30" ht="12.75">
      <c r="B30" s="95" t="s">
        <v>78</v>
      </c>
    </row>
    <row r="31" ht="12.75">
      <c r="B31" s="70"/>
    </row>
    <row r="32" ht="12.75">
      <c r="B32" s="70"/>
    </row>
    <row r="34" spans="12:13" ht="12.75">
      <c r="L34" s="62"/>
      <c r="M34" s="62"/>
    </row>
    <row r="35" spans="12:13" ht="12.75">
      <c r="L35" s="62"/>
      <c r="M35" s="62"/>
    </row>
    <row r="39" ht="12.75">
      <c r="F39" s="92"/>
    </row>
    <row r="40" ht="12.75">
      <c r="F40" s="92"/>
    </row>
    <row r="41" ht="12.75">
      <c r="F41" s="92"/>
    </row>
    <row r="42" ht="12.75">
      <c r="F42" s="92"/>
    </row>
    <row r="43" ht="12.75">
      <c r="F43" s="92"/>
    </row>
    <row r="44" ht="12.75">
      <c r="F44" s="92"/>
    </row>
    <row r="45" ht="12.75">
      <c r="F45" s="92"/>
    </row>
    <row r="54" ht="12.75">
      <c r="L54" s="62"/>
    </row>
  </sheetData>
  <sheetProtection/>
  <mergeCells count="6">
    <mergeCell ref="AC2:AD2"/>
    <mergeCell ref="A5:A12"/>
    <mergeCell ref="A13:A21"/>
    <mergeCell ref="A22:A27"/>
    <mergeCell ref="C2:D2"/>
    <mergeCell ref="N2:O2"/>
  </mergeCells>
  <printOptions/>
  <pageMargins left="0.36" right="0.28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zoomScale="82" zoomScaleNormal="82" zoomScalePageLayoutView="0" workbookViewId="0" topLeftCell="A1">
      <selection activeCell="E31" sqref="E31"/>
    </sheetView>
  </sheetViews>
  <sheetFormatPr defaultColWidth="11.421875" defaultRowHeight="12.75"/>
  <cols>
    <col min="1" max="1" width="7.00390625" style="0" customWidth="1"/>
    <col min="2" max="2" width="23.140625" style="0" bestFit="1" customWidth="1"/>
    <col min="3" max="3" width="7.57421875" style="36" bestFit="1" customWidth="1"/>
    <col min="7" max="7" width="9.28125" style="0" bestFit="1" customWidth="1"/>
    <col min="8" max="8" width="13.28125" style="0" customWidth="1"/>
    <col min="9" max="9" width="14.28125" style="0" customWidth="1"/>
    <col min="10" max="10" width="9.28125" style="0" bestFit="1" customWidth="1"/>
    <col min="13" max="13" width="9.28125" style="0" bestFit="1" customWidth="1"/>
  </cols>
  <sheetData>
    <row r="1" ht="12.75">
      <c r="B1" s="70" t="s">
        <v>76</v>
      </c>
    </row>
    <row r="2" spans="1:2" ht="12.75">
      <c r="A2" s="4"/>
      <c r="B2" s="71" t="s">
        <v>74</v>
      </c>
    </row>
    <row r="3" spans="1:4" ht="12.75">
      <c r="A3" s="94" t="s">
        <v>75</v>
      </c>
      <c r="B3" s="47"/>
      <c r="D3" s="1" t="s">
        <v>33</v>
      </c>
    </row>
    <row r="4" spans="1:13" ht="12.75">
      <c r="A4" t="s">
        <v>33</v>
      </c>
      <c r="B4" s="22"/>
      <c r="C4" s="96" t="s">
        <v>68</v>
      </c>
      <c r="D4" s="97"/>
      <c r="E4" s="46" t="s">
        <v>25</v>
      </c>
      <c r="F4" s="3"/>
      <c r="G4" s="3" t="s">
        <v>27</v>
      </c>
      <c r="H4" s="46" t="s">
        <v>26</v>
      </c>
      <c r="I4" s="46"/>
      <c r="J4" s="2" t="s">
        <v>27</v>
      </c>
      <c r="K4" s="2" t="s">
        <v>30</v>
      </c>
      <c r="L4" s="46"/>
      <c r="M4" s="5" t="s">
        <v>27</v>
      </c>
    </row>
    <row r="5" spans="1:13" ht="13.5" thickBot="1">
      <c r="A5" s="8"/>
      <c r="B5" s="13"/>
      <c r="C5" s="52">
        <v>2015</v>
      </c>
      <c r="D5" s="52">
        <v>2016</v>
      </c>
      <c r="E5" s="13">
        <v>2015</v>
      </c>
      <c r="F5" s="13">
        <v>2016</v>
      </c>
      <c r="G5" s="13"/>
      <c r="H5" s="45">
        <v>2015</v>
      </c>
      <c r="I5" s="45">
        <v>2016</v>
      </c>
      <c r="J5" s="45"/>
      <c r="K5" s="11">
        <v>2015</v>
      </c>
      <c r="L5" s="11">
        <v>2016</v>
      </c>
      <c r="M5" s="10"/>
    </row>
    <row r="6" spans="1:14" ht="13.5" thickBot="1">
      <c r="A6" s="15" t="s">
        <v>0</v>
      </c>
      <c r="B6" s="23" t="s">
        <v>1</v>
      </c>
      <c r="C6" s="53">
        <v>908</v>
      </c>
      <c r="D6" s="53">
        <v>920</v>
      </c>
      <c r="E6" s="69">
        <v>445.5</v>
      </c>
      <c r="F6" s="23">
        <v>446.3</v>
      </c>
      <c r="G6" s="20">
        <f>(F6-E6)/E6*100</f>
        <v>0.1795735129068488</v>
      </c>
      <c r="H6" s="37">
        <v>326.8</v>
      </c>
      <c r="I6" s="37">
        <v>332.8</v>
      </c>
      <c r="J6" s="28">
        <f aca="true" t="shared" si="0" ref="J6:J29">(I6-H6)/H6*100</f>
        <v>1.8359853121175032</v>
      </c>
      <c r="K6" s="37">
        <v>364.5</v>
      </c>
      <c r="L6" s="37">
        <v>367.3</v>
      </c>
      <c r="M6" s="28">
        <f aca="true" t="shared" si="1" ref="M6:M29">(L6-K6)/K6*100</f>
        <v>0.7681755829904009</v>
      </c>
      <c r="N6" s="58"/>
    </row>
    <row r="7" spans="1:14" ht="12.75" customHeight="1">
      <c r="A7" s="98" t="s">
        <v>29</v>
      </c>
      <c r="B7" s="22" t="s">
        <v>2</v>
      </c>
      <c r="C7" s="54">
        <v>187</v>
      </c>
      <c r="D7" s="54">
        <v>188</v>
      </c>
      <c r="E7" s="56">
        <v>456.9</v>
      </c>
      <c r="F7" s="56">
        <v>397.6</v>
      </c>
      <c r="G7" s="24">
        <f aca="true" t="shared" si="2" ref="G7:G29">(F7-E7)/E7*100</f>
        <v>-12.978769971547374</v>
      </c>
      <c r="H7" s="38">
        <v>408.8</v>
      </c>
      <c r="I7" s="38">
        <v>374.6</v>
      </c>
      <c r="J7" s="51">
        <f t="shared" si="0"/>
        <v>-8.365949119373774</v>
      </c>
      <c r="K7" s="38">
        <v>452.1</v>
      </c>
      <c r="L7" s="38">
        <v>413.8</v>
      </c>
      <c r="M7" s="21">
        <f t="shared" si="1"/>
        <v>-8.471577084715772</v>
      </c>
      <c r="N7" s="58"/>
    </row>
    <row r="8" spans="1:14" ht="12.75">
      <c r="A8" s="99"/>
      <c r="B8" s="22" t="s">
        <v>3</v>
      </c>
      <c r="C8" s="54">
        <v>135</v>
      </c>
      <c r="D8" s="54">
        <v>136</v>
      </c>
      <c r="E8" s="56">
        <v>365.3</v>
      </c>
      <c r="F8" s="56">
        <v>338.2</v>
      </c>
      <c r="G8" s="24">
        <f t="shared" si="2"/>
        <v>-7.418560087599239</v>
      </c>
      <c r="H8" s="38">
        <v>306.2</v>
      </c>
      <c r="I8" s="38">
        <v>299.5</v>
      </c>
      <c r="J8" s="24">
        <f t="shared" si="0"/>
        <v>-2.188112344872629</v>
      </c>
      <c r="K8" s="38">
        <v>345.6</v>
      </c>
      <c r="L8" s="38">
        <v>334.8</v>
      </c>
      <c r="M8" s="24">
        <f t="shared" si="1"/>
        <v>-3.1250000000000027</v>
      </c>
      <c r="N8" s="58"/>
    </row>
    <row r="9" spans="1:14" ht="12.75">
      <c r="A9" s="99"/>
      <c r="B9" s="22" t="s">
        <v>4</v>
      </c>
      <c r="C9" s="54">
        <v>60</v>
      </c>
      <c r="D9" s="54">
        <v>62</v>
      </c>
      <c r="E9" s="56">
        <v>623.8</v>
      </c>
      <c r="F9" s="56">
        <v>651.6</v>
      </c>
      <c r="G9" s="24">
        <f t="shared" si="2"/>
        <v>4.45655658865022</v>
      </c>
      <c r="H9" s="38">
        <v>371.6</v>
      </c>
      <c r="I9" s="38">
        <v>400.2</v>
      </c>
      <c r="J9" s="24">
        <f t="shared" si="0"/>
        <v>7.696447793326147</v>
      </c>
      <c r="K9" s="38">
        <v>405.3</v>
      </c>
      <c r="L9" s="38">
        <v>429.2</v>
      </c>
      <c r="M9" s="24">
        <f t="shared" si="1"/>
        <v>5.896866518628171</v>
      </c>
      <c r="N9" s="58"/>
    </row>
    <row r="10" spans="1:14" ht="12.75">
      <c r="A10" s="99"/>
      <c r="B10" s="22" t="s">
        <v>5</v>
      </c>
      <c r="C10" s="54">
        <v>94</v>
      </c>
      <c r="D10" s="54">
        <v>95</v>
      </c>
      <c r="E10" s="56">
        <v>413.1</v>
      </c>
      <c r="F10" s="56">
        <v>427.4</v>
      </c>
      <c r="G10" s="24">
        <f t="shared" si="2"/>
        <v>3.4616315662067185</v>
      </c>
      <c r="H10" s="38">
        <v>297.7</v>
      </c>
      <c r="I10" s="38">
        <v>301.4</v>
      </c>
      <c r="J10" s="24">
        <f t="shared" si="0"/>
        <v>1.242861941551894</v>
      </c>
      <c r="K10" s="38">
        <v>332.5</v>
      </c>
      <c r="L10" s="38">
        <v>333.5</v>
      </c>
      <c r="M10" s="24">
        <f t="shared" si="1"/>
        <v>0.30075187969924816</v>
      </c>
      <c r="N10" s="58"/>
    </row>
    <row r="11" spans="1:14" ht="12.75">
      <c r="A11" s="99"/>
      <c r="B11" s="22" t="s">
        <v>6</v>
      </c>
      <c r="C11" s="77">
        <v>174</v>
      </c>
      <c r="D11" s="77">
        <v>179</v>
      </c>
      <c r="E11" s="78">
        <v>403.5</v>
      </c>
      <c r="F11" s="78">
        <v>437.5</v>
      </c>
      <c r="G11" s="79">
        <f t="shared" si="2"/>
        <v>8.426270136307311</v>
      </c>
      <c r="H11" s="39">
        <v>277.5</v>
      </c>
      <c r="I11" s="39">
        <v>297.2</v>
      </c>
      <c r="J11" s="79">
        <f t="shared" si="0"/>
        <v>7.099099099099095</v>
      </c>
      <c r="K11" s="39">
        <v>311.5</v>
      </c>
      <c r="L11" s="39">
        <v>329.1</v>
      </c>
      <c r="M11" s="79">
        <f t="shared" si="1"/>
        <v>5.650080256821837</v>
      </c>
      <c r="N11" s="58"/>
    </row>
    <row r="12" spans="1:14" ht="12.75">
      <c r="A12" s="99"/>
      <c r="B12" s="22" t="s">
        <v>7</v>
      </c>
      <c r="C12" s="54">
        <v>74</v>
      </c>
      <c r="D12" s="54">
        <v>72</v>
      </c>
      <c r="E12" s="56">
        <v>409.1</v>
      </c>
      <c r="F12" s="56">
        <v>494.7</v>
      </c>
      <c r="G12" s="24">
        <f t="shared" si="2"/>
        <v>20.923979467122944</v>
      </c>
      <c r="H12" s="38">
        <v>301.4</v>
      </c>
      <c r="I12" s="38">
        <v>361.9</v>
      </c>
      <c r="J12" s="24">
        <f t="shared" si="0"/>
        <v>20.072992700729927</v>
      </c>
      <c r="K12" s="38">
        <v>341.2</v>
      </c>
      <c r="L12" s="38">
        <v>401</v>
      </c>
      <c r="M12" s="24">
        <f t="shared" si="1"/>
        <v>17.526377491207505</v>
      </c>
      <c r="N12" s="58"/>
    </row>
    <row r="13" spans="1:14" ht="12.75">
      <c r="A13" s="99"/>
      <c r="B13" s="22" t="s">
        <v>8</v>
      </c>
      <c r="C13" s="54">
        <v>73</v>
      </c>
      <c r="D13" s="54">
        <v>77</v>
      </c>
      <c r="E13" s="56">
        <v>491.9</v>
      </c>
      <c r="F13" s="56">
        <v>497.7</v>
      </c>
      <c r="G13" s="24">
        <f t="shared" si="2"/>
        <v>1.1791014433828038</v>
      </c>
      <c r="H13" s="38">
        <v>320.3</v>
      </c>
      <c r="I13" s="38">
        <v>332.3</v>
      </c>
      <c r="J13" s="25">
        <f t="shared" si="0"/>
        <v>3.7464876678114267</v>
      </c>
      <c r="K13" s="38">
        <v>358.6</v>
      </c>
      <c r="L13" s="38">
        <v>366.8</v>
      </c>
      <c r="M13" s="24">
        <f t="shared" si="1"/>
        <v>2.2866703848298906</v>
      </c>
      <c r="N13" s="58"/>
    </row>
    <row r="14" spans="1:14" ht="13.5" thickBot="1">
      <c r="A14" s="100"/>
      <c r="B14" s="13" t="s">
        <v>9</v>
      </c>
      <c r="C14" s="52">
        <v>111</v>
      </c>
      <c r="D14" s="52">
        <v>111</v>
      </c>
      <c r="E14" s="57">
        <v>514.2</v>
      </c>
      <c r="F14" s="57">
        <v>510.6</v>
      </c>
      <c r="G14" s="26">
        <f t="shared" si="2"/>
        <v>-0.7001166861143567</v>
      </c>
      <c r="H14" s="40">
        <v>337</v>
      </c>
      <c r="I14" s="40">
        <v>341.3</v>
      </c>
      <c r="J14" s="27">
        <f t="shared" si="0"/>
        <v>1.275964391691398</v>
      </c>
      <c r="K14" s="40">
        <v>375.5</v>
      </c>
      <c r="L14" s="40">
        <v>376.6</v>
      </c>
      <c r="M14" s="26">
        <f t="shared" si="1"/>
        <v>0.292942743009327</v>
      </c>
      <c r="N14" s="59"/>
    </row>
    <row r="15" spans="1:13" ht="12.75" customHeight="1">
      <c r="A15" s="98" t="s">
        <v>28</v>
      </c>
      <c r="B15" s="22" t="s">
        <v>11</v>
      </c>
      <c r="C15" s="54">
        <v>311</v>
      </c>
      <c r="D15" s="54">
        <v>313</v>
      </c>
      <c r="E15" s="56">
        <v>570.3</v>
      </c>
      <c r="F15" s="56">
        <v>590.9</v>
      </c>
      <c r="G15" s="24">
        <f t="shared" si="2"/>
        <v>3.6121339645800496</v>
      </c>
      <c r="H15" s="38">
        <v>329.9</v>
      </c>
      <c r="I15" s="38">
        <v>345.7</v>
      </c>
      <c r="J15" s="51">
        <f t="shared" si="0"/>
        <v>4.789330100030316</v>
      </c>
      <c r="K15" s="38">
        <v>364.5</v>
      </c>
      <c r="L15" s="38">
        <v>377.7</v>
      </c>
      <c r="M15" s="21">
        <f t="shared" si="1"/>
        <v>3.6213991769547293</v>
      </c>
    </row>
    <row r="16" spans="1:13" ht="12.75">
      <c r="A16" s="99"/>
      <c r="B16" s="22" t="s">
        <v>12</v>
      </c>
      <c r="C16" s="54">
        <v>29</v>
      </c>
      <c r="D16" s="54">
        <v>27</v>
      </c>
      <c r="E16" s="56">
        <v>782.2</v>
      </c>
      <c r="F16" s="56">
        <v>828.7</v>
      </c>
      <c r="G16" s="24">
        <f t="shared" si="2"/>
        <v>5.944771158271542</v>
      </c>
      <c r="H16" s="38">
        <v>401.1</v>
      </c>
      <c r="I16" s="38">
        <v>436.1</v>
      </c>
      <c r="J16" s="24">
        <f t="shared" si="0"/>
        <v>8.726003490401396</v>
      </c>
      <c r="K16" s="38">
        <v>434</v>
      </c>
      <c r="L16" s="38">
        <v>465.4</v>
      </c>
      <c r="M16" s="24">
        <f t="shared" si="1"/>
        <v>7.235023041474649</v>
      </c>
    </row>
    <row r="17" spans="1:13" ht="12.75">
      <c r="A17" s="99"/>
      <c r="B17" s="22" t="s">
        <v>13</v>
      </c>
      <c r="C17" s="54">
        <v>44</v>
      </c>
      <c r="D17" s="54">
        <v>46</v>
      </c>
      <c r="E17" s="56">
        <v>542</v>
      </c>
      <c r="F17" s="56">
        <v>555.9</v>
      </c>
      <c r="G17" s="24">
        <f t="shared" si="2"/>
        <v>2.5645756457564532</v>
      </c>
      <c r="H17" s="38">
        <v>318.8</v>
      </c>
      <c r="I17" s="38">
        <v>331.5</v>
      </c>
      <c r="J17" s="24">
        <f t="shared" si="0"/>
        <v>3.9836888331242117</v>
      </c>
      <c r="K17" s="38">
        <v>352.5</v>
      </c>
      <c r="L17" s="38">
        <v>361.7</v>
      </c>
      <c r="M17" s="24">
        <f t="shared" si="1"/>
        <v>2.6099290780141815</v>
      </c>
    </row>
    <row r="18" spans="1:13" ht="12.75">
      <c r="A18" s="99"/>
      <c r="B18" s="22" t="s">
        <v>14</v>
      </c>
      <c r="C18" s="54">
        <v>81</v>
      </c>
      <c r="D18" s="54">
        <v>82</v>
      </c>
      <c r="E18" s="56">
        <v>235.9</v>
      </c>
      <c r="F18" s="56">
        <v>245.5</v>
      </c>
      <c r="G18" s="24">
        <f t="shared" si="2"/>
        <v>4.0695209834675685</v>
      </c>
      <c r="H18" s="38">
        <v>236</v>
      </c>
      <c r="I18" s="38">
        <v>249.4</v>
      </c>
      <c r="J18" s="24">
        <f t="shared" si="0"/>
        <v>5.677966101694917</v>
      </c>
      <c r="K18" s="38">
        <v>281.2</v>
      </c>
      <c r="L18" s="38">
        <v>289.5</v>
      </c>
      <c r="M18" s="24">
        <f t="shared" si="1"/>
        <v>2.951635846372693</v>
      </c>
    </row>
    <row r="19" spans="1:13" ht="12.75">
      <c r="A19" s="99"/>
      <c r="B19" s="22" t="s">
        <v>15</v>
      </c>
      <c r="C19" s="54">
        <v>94</v>
      </c>
      <c r="D19" s="54">
        <v>97</v>
      </c>
      <c r="E19" s="56">
        <v>185.9</v>
      </c>
      <c r="F19" s="56">
        <v>129</v>
      </c>
      <c r="G19" s="24">
        <f t="shared" si="2"/>
        <v>-30.607853684776764</v>
      </c>
      <c r="H19" s="38">
        <v>365.6</v>
      </c>
      <c r="I19" s="38">
        <v>259</v>
      </c>
      <c r="J19" s="24">
        <f t="shared" si="0"/>
        <v>-29.157549234135672</v>
      </c>
      <c r="K19" s="38">
        <v>445.9</v>
      </c>
      <c r="L19" s="38">
        <v>337.6</v>
      </c>
      <c r="M19" s="24">
        <f t="shared" si="1"/>
        <v>-24.28795694101816</v>
      </c>
    </row>
    <row r="20" spans="1:13" ht="12.75">
      <c r="A20" s="99"/>
      <c r="B20" s="22" t="s">
        <v>16</v>
      </c>
      <c r="C20" s="54">
        <v>118</v>
      </c>
      <c r="D20" s="54">
        <v>118</v>
      </c>
      <c r="E20" s="56">
        <v>206</v>
      </c>
      <c r="F20" s="56">
        <v>172.8</v>
      </c>
      <c r="G20" s="24">
        <f t="shared" si="2"/>
        <v>-16.116504854368927</v>
      </c>
      <c r="H20" s="38">
        <v>201.6</v>
      </c>
      <c r="I20" s="38">
        <v>181.9</v>
      </c>
      <c r="J20" s="24">
        <f t="shared" si="0"/>
        <v>-9.771825396825392</v>
      </c>
      <c r="K20" s="38">
        <v>241.7</v>
      </c>
      <c r="L20" s="38">
        <v>218.8</v>
      </c>
      <c r="M20" s="24">
        <f t="shared" si="1"/>
        <v>-9.474555233760853</v>
      </c>
    </row>
    <row r="21" spans="1:13" ht="12.75">
      <c r="A21" s="99"/>
      <c r="B21" s="22" t="s">
        <v>17</v>
      </c>
      <c r="C21" s="54">
        <v>20</v>
      </c>
      <c r="D21" s="54">
        <v>20</v>
      </c>
      <c r="E21" s="56">
        <v>539.3</v>
      </c>
      <c r="F21" s="56">
        <v>583.7</v>
      </c>
      <c r="G21" s="24">
        <f t="shared" si="2"/>
        <v>8.232894492861135</v>
      </c>
      <c r="H21" s="38">
        <v>386.2</v>
      </c>
      <c r="I21" s="38">
        <v>409.7</v>
      </c>
      <c r="J21" s="24">
        <f t="shared" si="0"/>
        <v>6.084930088037287</v>
      </c>
      <c r="K21" s="38">
        <v>428.5</v>
      </c>
      <c r="L21" s="38">
        <v>448.7</v>
      </c>
      <c r="M21" s="24">
        <f t="shared" si="1"/>
        <v>4.7141190198366365</v>
      </c>
    </row>
    <row r="22" spans="1:13" ht="12.75">
      <c r="A22" s="99"/>
      <c r="B22" s="22" t="s">
        <v>18</v>
      </c>
      <c r="C22" s="54">
        <v>33</v>
      </c>
      <c r="D22" s="54">
        <v>31</v>
      </c>
      <c r="E22" s="56">
        <v>691.4</v>
      </c>
      <c r="F22" s="56">
        <v>787.2</v>
      </c>
      <c r="G22" s="24">
        <f t="shared" si="2"/>
        <v>13.855944460514907</v>
      </c>
      <c r="H22" s="38">
        <v>444</v>
      </c>
      <c r="I22" s="38">
        <v>511.3</v>
      </c>
      <c r="J22" s="24">
        <f t="shared" si="0"/>
        <v>15.15765765765766</v>
      </c>
      <c r="K22" s="38">
        <v>486.3</v>
      </c>
      <c r="L22" s="38">
        <v>550.7</v>
      </c>
      <c r="M22" s="24">
        <f t="shared" si="1"/>
        <v>13.24285420522312</v>
      </c>
    </row>
    <row r="23" spans="1:13" ht="13.5" thickBot="1">
      <c r="A23" s="100"/>
      <c r="B23" s="13" t="s">
        <v>73</v>
      </c>
      <c r="C23" s="52">
        <v>24</v>
      </c>
      <c r="D23" s="52">
        <v>23</v>
      </c>
      <c r="E23" s="57">
        <v>268.3</v>
      </c>
      <c r="F23" s="57">
        <v>463.6</v>
      </c>
      <c r="G23" s="26">
        <f t="shared" si="2"/>
        <v>72.79165113678718</v>
      </c>
      <c r="H23" s="40">
        <v>254.2</v>
      </c>
      <c r="I23" s="40">
        <v>335.6</v>
      </c>
      <c r="J23" s="27">
        <f t="shared" si="0"/>
        <v>32.02202989771835</v>
      </c>
      <c r="K23" s="40">
        <v>284.3</v>
      </c>
      <c r="L23" s="40">
        <v>363.2</v>
      </c>
      <c r="M23" s="26">
        <f t="shared" si="1"/>
        <v>27.752374252550116</v>
      </c>
    </row>
    <row r="24" spans="1:13" ht="12.75" customHeight="1">
      <c r="A24" s="98" t="s">
        <v>10</v>
      </c>
      <c r="B24" s="22" t="s">
        <v>24</v>
      </c>
      <c r="C24" s="54">
        <v>22</v>
      </c>
      <c r="D24" s="54">
        <v>23</v>
      </c>
      <c r="E24" s="56">
        <v>390</v>
      </c>
      <c r="F24" s="56">
        <v>404.1</v>
      </c>
      <c r="G24" s="24">
        <f t="shared" si="2"/>
        <v>3.615384615384621</v>
      </c>
      <c r="H24" s="38">
        <v>351.3</v>
      </c>
      <c r="I24" s="38">
        <v>368.9</v>
      </c>
      <c r="J24" s="51">
        <f t="shared" si="0"/>
        <v>5.009962994591508</v>
      </c>
      <c r="K24" s="38">
        <v>381.3</v>
      </c>
      <c r="L24" s="38">
        <v>396.8</v>
      </c>
      <c r="M24" s="21">
        <f t="shared" si="1"/>
        <v>4.0650406504065035</v>
      </c>
    </row>
    <row r="25" spans="1:13" ht="12.75">
      <c r="A25" s="99"/>
      <c r="B25" s="22" t="s">
        <v>19</v>
      </c>
      <c r="C25" s="54">
        <v>36</v>
      </c>
      <c r="D25" s="54">
        <v>32</v>
      </c>
      <c r="E25" s="56">
        <v>203</v>
      </c>
      <c r="F25" s="56">
        <v>279.1</v>
      </c>
      <c r="G25" s="24">
        <f t="shared" si="2"/>
        <v>37.48768472906405</v>
      </c>
      <c r="H25" s="38">
        <v>234</v>
      </c>
      <c r="I25" s="38">
        <v>275.1</v>
      </c>
      <c r="J25" s="24">
        <f t="shared" si="0"/>
        <v>17.564102564102573</v>
      </c>
      <c r="K25" s="38">
        <v>269.9</v>
      </c>
      <c r="L25" s="38">
        <v>304.5</v>
      </c>
      <c r="M25" s="24">
        <f t="shared" si="1"/>
        <v>12.819562801037431</v>
      </c>
    </row>
    <row r="26" spans="1:13" ht="12.75">
      <c r="A26" s="99"/>
      <c r="B26" s="22" t="s">
        <v>20</v>
      </c>
      <c r="C26" s="54">
        <v>154</v>
      </c>
      <c r="D26" s="54">
        <v>148</v>
      </c>
      <c r="E26" s="56">
        <v>252.3</v>
      </c>
      <c r="F26" s="56">
        <v>252.3</v>
      </c>
      <c r="G26" s="24">
        <f t="shared" si="2"/>
        <v>0</v>
      </c>
      <c r="H26" s="38">
        <v>258.4</v>
      </c>
      <c r="I26" s="38">
        <v>276.5</v>
      </c>
      <c r="J26" s="24">
        <f t="shared" si="0"/>
        <v>7.0046439628483075</v>
      </c>
      <c r="K26" s="38">
        <v>299.7</v>
      </c>
      <c r="L26" s="38">
        <v>315.6</v>
      </c>
      <c r="M26" s="24">
        <f t="shared" si="1"/>
        <v>5.305305305305317</v>
      </c>
    </row>
    <row r="27" spans="1:13" ht="12.75">
      <c r="A27" s="99"/>
      <c r="B27" s="22" t="s">
        <v>21</v>
      </c>
      <c r="C27" s="54">
        <v>220</v>
      </c>
      <c r="D27" s="54">
        <v>221</v>
      </c>
      <c r="E27" s="56">
        <v>358.1</v>
      </c>
      <c r="F27" s="56">
        <v>368.6</v>
      </c>
      <c r="G27" s="24">
        <f t="shared" si="2"/>
        <v>2.932141859815694</v>
      </c>
      <c r="H27" s="38">
        <v>292.9</v>
      </c>
      <c r="I27" s="38">
        <v>309</v>
      </c>
      <c r="J27" s="24">
        <f t="shared" si="0"/>
        <v>5.496756572208953</v>
      </c>
      <c r="K27" s="38">
        <v>333.2</v>
      </c>
      <c r="L27" s="38">
        <v>347.2</v>
      </c>
      <c r="M27" s="24">
        <f t="shared" si="1"/>
        <v>4.201680672268908</v>
      </c>
    </row>
    <row r="28" spans="1:13" ht="12.75">
      <c r="A28" s="99"/>
      <c r="B28" s="22" t="s">
        <v>22</v>
      </c>
      <c r="C28" s="54">
        <v>299</v>
      </c>
      <c r="D28" s="54">
        <v>295</v>
      </c>
      <c r="E28" s="56">
        <v>494.2</v>
      </c>
      <c r="F28" s="56">
        <v>465.1</v>
      </c>
      <c r="G28" s="24">
        <f t="shared" si="2"/>
        <v>-5.888304330230669</v>
      </c>
      <c r="H28" s="38">
        <v>333.2</v>
      </c>
      <c r="I28" s="38">
        <v>327.5</v>
      </c>
      <c r="J28" s="24">
        <f t="shared" si="0"/>
        <v>-1.7106842737094805</v>
      </c>
      <c r="K28" s="38">
        <v>370.7</v>
      </c>
      <c r="L28" s="38">
        <v>361.9</v>
      </c>
      <c r="M28" s="24">
        <f t="shared" si="1"/>
        <v>-2.3738872403560864</v>
      </c>
    </row>
    <row r="29" spans="1:13" ht="13.5" thickBot="1">
      <c r="A29" s="100"/>
      <c r="B29" s="13" t="s">
        <v>23</v>
      </c>
      <c r="C29" s="52">
        <v>177</v>
      </c>
      <c r="D29" s="52">
        <v>201</v>
      </c>
      <c r="E29" s="57">
        <v>696</v>
      </c>
      <c r="F29" s="57">
        <v>664.6</v>
      </c>
      <c r="G29" s="26">
        <f t="shared" si="2"/>
        <v>-4.51149425287356</v>
      </c>
      <c r="H29" s="40">
        <v>390.1</v>
      </c>
      <c r="I29" s="40">
        <v>382.2</v>
      </c>
      <c r="J29" s="27">
        <f t="shared" si="0"/>
        <v>-2.0251217636503545</v>
      </c>
      <c r="K29" s="40">
        <v>424.6</v>
      </c>
      <c r="L29" s="40">
        <v>413.2</v>
      </c>
      <c r="M29" s="26">
        <f t="shared" si="1"/>
        <v>-2.6848798869524337</v>
      </c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 customHeight="1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 customHeight="1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 customHeight="1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 customHeight="1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 customHeight="1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 customHeight="1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</sheetData>
  <sheetProtection/>
  <mergeCells count="4">
    <mergeCell ref="C4:D4"/>
    <mergeCell ref="A7:A14"/>
    <mergeCell ref="A15:A23"/>
    <mergeCell ref="A24:A29"/>
  </mergeCells>
  <printOptions/>
  <pageMargins left="0.33" right="0.19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31" sqref="F31"/>
    </sheetView>
  </sheetViews>
  <sheetFormatPr defaultColWidth="11.421875" defaultRowHeight="12.75"/>
  <cols>
    <col min="2" max="2" width="23.140625" style="0" bestFit="1" customWidth="1"/>
  </cols>
  <sheetData>
    <row r="1" spans="3:5" ht="12.75">
      <c r="C1" s="49" t="s">
        <v>69</v>
      </c>
      <c r="D1" s="1"/>
      <c r="E1" s="50"/>
    </row>
    <row r="2" spans="1:5" ht="12.75">
      <c r="A2" s="108" t="s">
        <v>34</v>
      </c>
      <c r="B2" s="109"/>
      <c r="C2" s="101" t="s">
        <v>72</v>
      </c>
      <c r="D2" s="102"/>
      <c r="E2" s="5" t="s">
        <v>27</v>
      </c>
    </row>
    <row r="3" spans="1:5" ht="13.5" thickBot="1">
      <c r="A3" s="110"/>
      <c r="B3" s="111"/>
      <c r="C3" s="52">
        <v>2015</v>
      </c>
      <c r="D3" s="52">
        <v>2016</v>
      </c>
      <c r="E3" s="11"/>
    </row>
    <row r="4" spans="1:5" ht="13.5" thickBot="1">
      <c r="A4" s="14" t="s">
        <v>0</v>
      </c>
      <c r="B4" s="15" t="s">
        <v>1</v>
      </c>
      <c r="C4" s="37">
        <v>15.5</v>
      </c>
      <c r="D4" s="37">
        <v>14.3</v>
      </c>
      <c r="E4" s="28">
        <f>(D4-C4)/C4*100</f>
        <v>-7.741935483870963</v>
      </c>
    </row>
    <row r="5" spans="1:5" ht="12.75">
      <c r="A5" s="103" t="s">
        <v>29</v>
      </c>
      <c r="B5" s="7" t="s">
        <v>2</v>
      </c>
      <c r="C5" s="72">
        <v>24.4</v>
      </c>
      <c r="D5" s="72">
        <v>26.5</v>
      </c>
      <c r="E5" s="51">
        <f>(D5-C5)/C5*100</f>
        <v>8.606557377049187</v>
      </c>
    </row>
    <row r="6" spans="1:8" ht="12.75">
      <c r="A6" s="103"/>
      <c r="B6" s="7" t="s">
        <v>3</v>
      </c>
      <c r="C6" s="73">
        <v>36.2</v>
      </c>
      <c r="D6" s="73">
        <v>33.5</v>
      </c>
      <c r="E6" s="24">
        <f aca="true" t="shared" si="0" ref="E6:E27">(D6-C6)/C6*100</f>
        <v>-7.458563535911609</v>
      </c>
      <c r="G6" s="60"/>
      <c r="H6" s="60"/>
    </row>
    <row r="7" spans="1:8" ht="12.75">
      <c r="A7" s="103"/>
      <c r="B7" s="7" t="s">
        <v>4</v>
      </c>
      <c r="C7" s="73">
        <v>5.5</v>
      </c>
      <c r="D7" s="73">
        <v>1.9</v>
      </c>
      <c r="E7" s="24">
        <f t="shared" si="0"/>
        <v>-65.45454545454545</v>
      </c>
      <c r="G7" s="60"/>
      <c r="H7" s="60"/>
    </row>
    <row r="8" spans="1:8" ht="12.75">
      <c r="A8" s="103"/>
      <c r="B8" s="7" t="s">
        <v>5</v>
      </c>
      <c r="C8" s="73">
        <v>19.7</v>
      </c>
      <c r="D8" s="73">
        <v>3.2</v>
      </c>
      <c r="E8" s="24">
        <f t="shared" si="0"/>
        <v>-83.75634517766498</v>
      </c>
      <c r="G8" s="60"/>
      <c r="H8" s="60"/>
    </row>
    <row r="9" spans="1:8" ht="12.75">
      <c r="A9" s="103"/>
      <c r="B9" s="7" t="s">
        <v>6</v>
      </c>
      <c r="C9" s="80">
        <v>3.9</v>
      </c>
      <c r="D9" s="80">
        <v>8.3</v>
      </c>
      <c r="E9" s="79">
        <f t="shared" si="0"/>
        <v>112.82051282051285</v>
      </c>
      <c r="G9" s="60"/>
      <c r="H9" s="60"/>
    </row>
    <row r="10" spans="1:8" ht="12.75">
      <c r="A10" s="103"/>
      <c r="B10" s="7" t="s">
        <v>7</v>
      </c>
      <c r="C10" s="73">
        <v>13.3</v>
      </c>
      <c r="D10" s="73">
        <v>15.3</v>
      </c>
      <c r="E10" s="24">
        <f t="shared" si="0"/>
        <v>15.037593984962406</v>
      </c>
      <c r="G10" s="60"/>
      <c r="H10" s="60"/>
    </row>
    <row r="11" spans="1:8" ht="12.75">
      <c r="A11" s="103"/>
      <c r="B11" s="7" t="s">
        <v>8</v>
      </c>
      <c r="C11" s="73">
        <v>7.2</v>
      </c>
      <c r="D11" s="73">
        <v>3</v>
      </c>
      <c r="E11" s="24">
        <f t="shared" si="0"/>
        <v>-58.333333333333336</v>
      </c>
      <c r="G11" s="60"/>
      <c r="H11" s="60"/>
    </row>
    <row r="12" spans="1:8" ht="13.5" thickBot="1">
      <c r="A12" s="104"/>
      <c r="B12" s="10" t="s">
        <v>9</v>
      </c>
      <c r="C12" s="74">
        <v>2.4</v>
      </c>
      <c r="D12" s="74">
        <v>3.3</v>
      </c>
      <c r="E12" s="26">
        <f t="shared" si="0"/>
        <v>37.5</v>
      </c>
      <c r="G12" s="60"/>
      <c r="H12" s="60"/>
    </row>
    <row r="13" spans="1:8" ht="12.75">
      <c r="A13" s="105" t="s">
        <v>28</v>
      </c>
      <c r="B13" s="7" t="s">
        <v>11</v>
      </c>
      <c r="C13" s="73">
        <v>7.2</v>
      </c>
      <c r="D13" s="73">
        <v>10.1</v>
      </c>
      <c r="E13" s="21">
        <f t="shared" si="0"/>
        <v>40.27777777777777</v>
      </c>
      <c r="G13" s="4"/>
      <c r="H13" s="4"/>
    </row>
    <row r="14" spans="1:5" ht="12.75">
      <c r="A14" s="106"/>
      <c r="B14" s="7" t="s">
        <v>12</v>
      </c>
      <c r="C14" s="73">
        <v>4.3</v>
      </c>
      <c r="D14" s="73">
        <v>-23.6</v>
      </c>
      <c r="E14" s="24">
        <f t="shared" si="0"/>
        <v>-648.8372093023256</v>
      </c>
    </row>
    <row r="15" spans="1:5" ht="12.75">
      <c r="A15" s="106"/>
      <c r="B15" s="7" t="s">
        <v>13</v>
      </c>
      <c r="C15" s="73">
        <v>8</v>
      </c>
      <c r="D15" s="73">
        <v>6.2</v>
      </c>
      <c r="E15" s="24">
        <f t="shared" si="0"/>
        <v>-22.499999999999996</v>
      </c>
    </row>
    <row r="16" spans="1:5" ht="12.75">
      <c r="A16" s="106"/>
      <c r="B16" s="7" t="s">
        <v>14</v>
      </c>
      <c r="C16" s="73">
        <v>6.9</v>
      </c>
      <c r="D16" s="73">
        <v>15.2</v>
      </c>
      <c r="E16" s="24">
        <f t="shared" si="0"/>
        <v>120.28985507246375</v>
      </c>
    </row>
    <row r="17" spans="1:5" ht="12.75">
      <c r="A17" s="106"/>
      <c r="B17" s="7" t="s">
        <v>15</v>
      </c>
      <c r="C17" s="73">
        <v>41.5</v>
      </c>
      <c r="D17" s="73">
        <v>43.8</v>
      </c>
      <c r="E17" s="24">
        <f t="shared" si="0"/>
        <v>5.542168674698789</v>
      </c>
    </row>
    <row r="18" spans="1:8" ht="12.75">
      <c r="A18" s="106"/>
      <c r="B18" s="7" t="s">
        <v>16</v>
      </c>
      <c r="C18" s="73">
        <v>2.9</v>
      </c>
      <c r="D18" s="73">
        <v>9.3</v>
      </c>
      <c r="E18" s="24">
        <f t="shared" si="0"/>
        <v>220.68965517241378</v>
      </c>
      <c r="H18" s="4"/>
    </row>
    <row r="19" spans="1:5" ht="12.75">
      <c r="A19" s="106"/>
      <c r="B19" s="7" t="s">
        <v>17</v>
      </c>
      <c r="C19" s="73">
        <v>-2.2</v>
      </c>
      <c r="D19" s="73">
        <v>1.4</v>
      </c>
      <c r="E19" s="24">
        <f t="shared" si="0"/>
        <v>-163.63636363636363</v>
      </c>
    </row>
    <row r="20" spans="1:5" ht="12.75">
      <c r="A20" s="106"/>
      <c r="B20" s="7" t="s">
        <v>18</v>
      </c>
      <c r="C20" s="73">
        <v>27.8</v>
      </c>
      <c r="D20" s="73">
        <v>21.4</v>
      </c>
      <c r="E20" s="24">
        <f t="shared" si="0"/>
        <v>-23.021582733812956</v>
      </c>
    </row>
    <row r="21" spans="1:5" ht="13.5" thickBot="1">
      <c r="A21" s="107"/>
      <c r="B21" s="10" t="s">
        <v>73</v>
      </c>
      <c r="C21" s="74">
        <v>15.7</v>
      </c>
      <c r="D21" s="74">
        <v>10.1</v>
      </c>
      <c r="E21" s="26">
        <f t="shared" si="0"/>
        <v>-35.6687898089172</v>
      </c>
    </row>
    <row r="22" spans="1:5" ht="12.75">
      <c r="A22" s="105" t="s">
        <v>10</v>
      </c>
      <c r="B22" s="7" t="s">
        <v>24</v>
      </c>
      <c r="C22" s="73">
        <v>6.5</v>
      </c>
      <c r="D22" s="73">
        <v>15.9</v>
      </c>
      <c r="E22" s="21">
        <f t="shared" si="0"/>
        <v>144.6153846153846</v>
      </c>
    </row>
    <row r="23" spans="1:5" ht="12.75">
      <c r="A23" s="103"/>
      <c r="B23" s="7" t="s">
        <v>19</v>
      </c>
      <c r="C23" s="73">
        <v>6.4</v>
      </c>
      <c r="D23" s="73">
        <v>5.2</v>
      </c>
      <c r="E23" s="24">
        <f t="shared" si="0"/>
        <v>-18.750000000000004</v>
      </c>
    </row>
    <row r="24" spans="1:5" ht="12.75">
      <c r="A24" s="103"/>
      <c r="B24" s="7" t="s">
        <v>20</v>
      </c>
      <c r="C24" s="73">
        <v>10.8</v>
      </c>
      <c r="D24" s="73">
        <v>7.1</v>
      </c>
      <c r="E24" s="24">
        <f t="shared" si="0"/>
        <v>-34.25925925925927</v>
      </c>
    </row>
    <row r="25" spans="1:5" ht="12.75">
      <c r="A25" s="103"/>
      <c r="B25" s="7" t="s">
        <v>21</v>
      </c>
      <c r="C25" s="73">
        <v>7.9</v>
      </c>
      <c r="D25" s="73">
        <v>11</v>
      </c>
      <c r="E25" s="24">
        <f t="shared" si="0"/>
        <v>39.24050632911392</v>
      </c>
    </row>
    <row r="26" spans="1:5" ht="12.75">
      <c r="A26" s="103"/>
      <c r="B26" s="7" t="s">
        <v>22</v>
      </c>
      <c r="C26" s="73">
        <v>18</v>
      </c>
      <c r="D26" s="73">
        <v>4.9</v>
      </c>
      <c r="E26" s="24">
        <f t="shared" si="0"/>
        <v>-72.77777777777777</v>
      </c>
    </row>
    <row r="27" spans="1:5" ht="13.5" thickBot="1">
      <c r="A27" s="104"/>
      <c r="B27" s="10" t="s">
        <v>23</v>
      </c>
      <c r="C27" s="74">
        <v>27.8</v>
      </c>
      <c r="D27" s="74">
        <v>38.1</v>
      </c>
      <c r="E27" s="27">
        <f t="shared" si="0"/>
        <v>37.05035971223022</v>
      </c>
    </row>
  </sheetData>
  <sheetProtection/>
  <mergeCells count="5">
    <mergeCell ref="C2:D2"/>
    <mergeCell ref="A5:A12"/>
    <mergeCell ref="A13:A21"/>
    <mergeCell ref="A22:A27"/>
    <mergeCell ref="A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12" sqref="H12:H14"/>
    </sheetView>
  </sheetViews>
  <sheetFormatPr defaultColWidth="11.421875" defaultRowHeight="12.75"/>
  <cols>
    <col min="2" max="2" width="23.140625" style="0" bestFit="1" customWidth="1"/>
  </cols>
  <sheetData>
    <row r="1" spans="3:5" ht="12.75">
      <c r="C1" s="49" t="s">
        <v>70</v>
      </c>
      <c r="D1" s="1"/>
      <c r="E1" s="50"/>
    </row>
    <row r="2" spans="1:5" ht="12.75">
      <c r="A2" s="112" t="s">
        <v>35</v>
      </c>
      <c r="B2" s="113"/>
      <c r="C2" s="2" t="s">
        <v>25</v>
      </c>
      <c r="D2" s="3"/>
      <c r="E2" s="5" t="s">
        <v>27</v>
      </c>
    </row>
    <row r="3" spans="1:5" ht="13.5" thickBot="1">
      <c r="A3" s="114"/>
      <c r="B3" s="115"/>
      <c r="C3" s="17">
        <v>2015</v>
      </c>
      <c r="D3" s="17">
        <v>2016</v>
      </c>
      <c r="E3" s="11"/>
    </row>
    <row r="4" spans="1:5" ht="13.5" thickBot="1">
      <c r="A4" s="14" t="s">
        <v>0</v>
      </c>
      <c r="B4" s="15" t="s">
        <v>1</v>
      </c>
      <c r="C4" s="37">
        <v>60.5</v>
      </c>
      <c r="D4" s="37">
        <v>66.2</v>
      </c>
      <c r="E4" s="29">
        <f>(D4-C4)/C4*100</f>
        <v>9.421487603305788</v>
      </c>
    </row>
    <row r="5" spans="1:5" ht="12.75">
      <c r="A5" s="103" t="s">
        <v>29</v>
      </c>
      <c r="B5" s="7" t="s">
        <v>2</v>
      </c>
      <c r="C5" s="38">
        <v>80.6</v>
      </c>
      <c r="D5" s="38">
        <v>98.6</v>
      </c>
      <c r="E5" s="30">
        <f aca="true" t="shared" si="0" ref="E5:E27">(D5-C5)/C5*100</f>
        <v>22.332506203473947</v>
      </c>
    </row>
    <row r="6" spans="1:5" ht="12.75">
      <c r="A6" s="103"/>
      <c r="B6" s="7" t="s">
        <v>3</v>
      </c>
      <c r="C6" s="38">
        <v>42.7</v>
      </c>
      <c r="D6" s="38">
        <v>45.9</v>
      </c>
      <c r="E6" s="30">
        <f t="shared" si="0"/>
        <v>7.494145199063221</v>
      </c>
    </row>
    <row r="7" spans="1:5" ht="12.75">
      <c r="A7" s="103"/>
      <c r="B7" s="7" t="s">
        <v>4</v>
      </c>
      <c r="C7" s="39">
        <v>49.2</v>
      </c>
      <c r="D7" s="39">
        <v>41</v>
      </c>
      <c r="E7" s="30">
        <f t="shared" si="0"/>
        <v>-16.66666666666667</v>
      </c>
    </row>
    <row r="8" spans="1:5" ht="12.75">
      <c r="A8" s="103"/>
      <c r="B8" s="7" t="s">
        <v>5</v>
      </c>
      <c r="C8" s="39">
        <v>92</v>
      </c>
      <c r="D8" s="39">
        <v>84.1</v>
      </c>
      <c r="E8" s="30">
        <f>(D8-C8)/C8*100</f>
        <v>-8.586956521739136</v>
      </c>
    </row>
    <row r="9" spans="1:5" ht="12.75">
      <c r="A9" s="103"/>
      <c r="B9" s="7" t="s">
        <v>6</v>
      </c>
      <c r="C9" s="39">
        <v>52.6</v>
      </c>
      <c r="D9" s="39">
        <v>48.4</v>
      </c>
      <c r="E9" s="81">
        <f t="shared" si="0"/>
        <v>-7.9847908745247205</v>
      </c>
    </row>
    <row r="10" spans="1:5" ht="12.75">
      <c r="A10" s="103"/>
      <c r="B10" s="7" t="s">
        <v>7</v>
      </c>
      <c r="C10" s="39">
        <v>84.4</v>
      </c>
      <c r="D10" s="39">
        <v>93.8</v>
      </c>
      <c r="E10" s="30">
        <f t="shared" si="0"/>
        <v>11.137440758293828</v>
      </c>
    </row>
    <row r="11" spans="1:5" ht="12.75">
      <c r="A11" s="103"/>
      <c r="B11" s="7" t="s">
        <v>8</v>
      </c>
      <c r="C11" s="39">
        <v>47.3</v>
      </c>
      <c r="D11" s="39">
        <v>50.4</v>
      </c>
      <c r="E11" s="30">
        <f t="shared" si="0"/>
        <v>6.553911205073999</v>
      </c>
    </row>
    <row r="12" spans="1:5" ht="13.5" thickBot="1">
      <c r="A12" s="104"/>
      <c r="B12" s="10" t="s">
        <v>9</v>
      </c>
      <c r="C12" s="40">
        <v>33.1</v>
      </c>
      <c r="D12" s="40">
        <v>56.4</v>
      </c>
      <c r="E12" s="31">
        <f t="shared" si="0"/>
        <v>70.39274924471299</v>
      </c>
    </row>
    <row r="13" spans="1:5" ht="12.75">
      <c r="A13" s="105" t="s">
        <v>28</v>
      </c>
      <c r="B13" s="7" t="s">
        <v>11</v>
      </c>
      <c r="C13" s="39">
        <v>46.3</v>
      </c>
      <c r="D13" s="39">
        <f>43.7+2.7</f>
        <v>46.400000000000006</v>
      </c>
      <c r="E13" s="30">
        <f t="shared" si="0"/>
        <v>0.21598272138230787</v>
      </c>
    </row>
    <row r="14" spans="1:5" ht="12.75">
      <c r="A14" s="106"/>
      <c r="B14" s="7" t="s">
        <v>12</v>
      </c>
      <c r="C14" s="39">
        <v>23.1</v>
      </c>
      <c r="D14" s="39">
        <f>116.6+6.8</f>
        <v>123.39999999999999</v>
      </c>
      <c r="E14" s="30">
        <f t="shared" si="0"/>
        <v>434.1991341991341</v>
      </c>
    </row>
    <row r="15" spans="1:5" ht="12.75">
      <c r="A15" s="106"/>
      <c r="B15" s="7" t="s">
        <v>13</v>
      </c>
      <c r="C15" s="39">
        <v>38.9</v>
      </c>
      <c r="D15" s="39">
        <f>18.1+12</f>
        <v>30.1</v>
      </c>
      <c r="E15" s="30">
        <f t="shared" si="0"/>
        <v>-22.622107969151664</v>
      </c>
    </row>
    <row r="16" spans="1:5" ht="12.75">
      <c r="A16" s="106"/>
      <c r="B16" s="7" t="s">
        <v>14</v>
      </c>
      <c r="C16" s="39">
        <v>75.2</v>
      </c>
      <c r="D16" s="39">
        <v>80.8</v>
      </c>
      <c r="E16" s="30">
        <f t="shared" si="0"/>
        <v>7.446808510638291</v>
      </c>
    </row>
    <row r="17" spans="1:5" ht="12.75">
      <c r="A17" s="106"/>
      <c r="B17" s="7" t="s">
        <v>15</v>
      </c>
      <c r="C17" s="39">
        <v>112.1</v>
      </c>
      <c r="D17" s="39">
        <v>105.9</v>
      </c>
      <c r="E17" s="30">
        <f t="shared" si="0"/>
        <v>-5.530776092774299</v>
      </c>
    </row>
    <row r="18" spans="1:5" ht="12.75">
      <c r="A18" s="106"/>
      <c r="B18" s="7" t="s">
        <v>16</v>
      </c>
      <c r="C18" s="39">
        <v>70</v>
      </c>
      <c r="D18" s="39">
        <v>57.9</v>
      </c>
      <c r="E18" s="30">
        <f t="shared" si="0"/>
        <v>-17.28571428571429</v>
      </c>
    </row>
    <row r="19" spans="1:5" ht="12.75">
      <c r="A19" s="106"/>
      <c r="B19" s="7" t="s">
        <v>17</v>
      </c>
      <c r="C19" s="39">
        <v>12.8</v>
      </c>
      <c r="D19" s="39">
        <v>21.2</v>
      </c>
      <c r="E19" s="30">
        <f t="shared" si="0"/>
        <v>65.62499999999999</v>
      </c>
    </row>
    <row r="20" spans="1:5" ht="12.75">
      <c r="A20" s="106"/>
      <c r="B20" s="7" t="s">
        <v>18</v>
      </c>
      <c r="C20" s="39">
        <v>114.6</v>
      </c>
      <c r="D20" s="39">
        <v>71.7</v>
      </c>
      <c r="E20" s="30">
        <f t="shared" si="0"/>
        <v>-37.43455497382198</v>
      </c>
    </row>
    <row r="21" spans="1:5" ht="13.5" thickBot="1">
      <c r="A21" s="107"/>
      <c r="B21" s="10" t="s">
        <v>73</v>
      </c>
      <c r="C21" s="40">
        <v>107.1</v>
      </c>
      <c r="D21" s="40">
        <v>51.1</v>
      </c>
      <c r="E21" s="31">
        <f t="shared" si="0"/>
        <v>-52.2875816993464</v>
      </c>
    </row>
    <row r="22" spans="1:5" ht="12.75">
      <c r="A22" s="105" t="s">
        <v>10</v>
      </c>
      <c r="B22" s="7" t="s">
        <v>24</v>
      </c>
      <c r="C22" s="38">
        <v>115.8</v>
      </c>
      <c r="D22" s="38">
        <f>36.6+9.7</f>
        <v>46.3</v>
      </c>
      <c r="E22" s="30">
        <f t="shared" si="0"/>
        <v>-60.01727115716753</v>
      </c>
    </row>
    <row r="23" spans="1:5" ht="12.75">
      <c r="A23" s="103"/>
      <c r="B23" s="7" t="s">
        <v>19</v>
      </c>
      <c r="C23" s="38">
        <v>53.3</v>
      </c>
      <c r="D23" s="38">
        <f>50.3+0.3</f>
        <v>50.599999999999994</v>
      </c>
      <c r="E23" s="30">
        <f t="shared" si="0"/>
        <v>-5.0656660412758026</v>
      </c>
    </row>
    <row r="24" spans="1:5" ht="12.75">
      <c r="A24" s="103"/>
      <c r="B24" s="7" t="s">
        <v>20</v>
      </c>
      <c r="C24" s="38">
        <v>41.9</v>
      </c>
      <c r="D24" s="38">
        <f>41+3.3</f>
        <v>44.3</v>
      </c>
      <c r="E24" s="30">
        <f t="shared" si="0"/>
        <v>5.7279236276849606</v>
      </c>
    </row>
    <row r="25" spans="1:5" ht="12.75">
      <c r="A25" s="103"/>
      <c r="B25" s="7" t="s">
        <v>21</v>
      </c>
      <c r="C25" s="39">
        <v>45</v>
      </c>
      <c r="D25" s="39">
        <f>62+6</f>
        <v>68</v>
      </c>
      <c r="E25" s="30">
        <f t="shared" si="0"/>
        <v>51.11111111111111</v>
      </c>
    </row>
    <row r="26" spans="1:5" ht="12.75">
      <c r="A26" s="103"/>
      <c r="B26" s="7" t="s">
        <v>22</v>
      </c>
      <c r="C26" s="39">
        <v>60.3</v>
      </c>
      <c r="D26" s="39">
        <f>46.2+7.7</f>
        <v>53.900000000000006</v>
      </c>
      <c r="E26" s="30">
        <f t="shared" si="0"/>
        <v>-10.613598673300153</v>
      </c>
    </row>
    <row r="27" spans="1:5" ht="13.5" thickBot="1">
      <c r="A27" s="104"/>
      <c r="B27" s="10" t="s">
        <v>23</v>
      </c>
      <c r="C27" s="40">
        <v>90.9</v>
      </c>
      <c r="D27" s="40">
        <f>79.4+8.5</f>
        <v>87.9</v>
      </c>
      <c r="E27" s="31">
        <f t="shared" si="0"/>
        <v>-3.3003300330033</v>
      </c>
    </row>
  </sheetData>
  <sheetProtection/>
  <mergeCells count="4">
    <mergeCell ref="A5:A12"/>
    <mergeCell ref="A13:A21"/>
    <mergeCell ref="A22:A27"/>
    <mergeCell ref="A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4" sqref="F4"/>
    </sheetView>
  </sheetViews>
  <sheetFormatPr defaultColWidth="11.421875" defaultRowHeight="12.75"/>
  <cols>
    <col min="2" max="2" width="23.140625" style="0" bestFit="1" customWidth="1"/>
  </cols>
  <sheetData>
    <row r="1" spans="3:8" ht="12.75">
      <c r="C1" s="49" t="s">
        <v>71</v>
      </c>
      <c r="D1" s="1"/>
      <c r="E1" s="50"/>
      <c r="F1" s="49" t="s">
        <v>36</v>
      </c>
      <c r="G1" s="1"/>
      <c r="H1" s="50"/>
    </row>
    <row r="2" spans="1:8" ht="12.75">
      <c r="A2" s="6"/>
      <c r="B2" s="12"/>
      <c r="C2" s="2" t="s">
        <v>37</v>
      </c>
      <c r="D2" s="3"/>
      <c r="E2" s="5" t="s">
        <v>27</v>
      </c>
      <c r="F2" s="19" t="s">
        <v>36</v>
      </c>
      <c r="G2" s="3"/>
      <c r="H2" s="5" t="s">
        <v>27</v>
      </c>
    </row>
    <row r="3" spans="1:8" ht="13.5" thickBot="1">
      <c r="A3" s="9"/>
      <c r="B3" s="13"/>
      <c r="C3" s="16">
        <v>2015</v>
      </c>
      <c r="D3" s="16">
        <v>2016</v>
      </c>
      <c r="E3" s="17"/>
      <c r="F3" s="16">
        <v>2015</v>
      </c>
      <c r="G3" s="16">
        <v>2016</v>
      </c>
      <c r="H3" s="11"/>
    </row>
    <row r="4" spans="1:8" ht="13.5" thickBot="1">
      <c r="A4" s="14" t="s">
        <v>0</v>
      </c>
      <c r="B4" s="15" t="s">
        <v>1</v>
      </c>
      <c r="C4" s="41">
        <v>402.7</v>
      </c>
      <c r="D4" s="41">
        <v>412.3</v>
      </c>
      <c r="E4" s="20">
        <f>(D4-C4)/C4*100</f>
        <v>2.38390861683636</v>
      </c>
      <c r="F4" s="41">
        <v>938.7</v>
      </c>
      <c r="G4" s="41">
        <v>952.2</v>
      </c>
      <c r="H4" s="20">
        <f>(G4-F4)/F4*100</f>
        <v>1.4381591562799616</v>
      </c>
    </row>
    <row r="5" spans="1:8" ht="12.75">
      <c r="A5" s="103" t="s">
        <v>29</v>
      </c>
      <c r="B5" s="7" t="s">
        <v>2</v>
      </c>
      <c r="C5" s="42">
        <v>520.8</v>
      </c>
      <c r="D5" s="42">
        <v>545.3</v>
      </c>
      <c r="E5" s="21">
        <f aca="true" t="shared" si="0" ref="E5:E27">(D5-C5)/C5*100</f>
        <v>4.704301075268818</v>
      </c>
      <c r="F5" s="43">
        <v>1123.3</v>
      </c>
      <c r="G5" s="43">
        <v>1084.4</v>
      </c>
      <c r="H5" s="21">
        <f aca="true" t="shared" si="1" ref="H5:H27">(G5-F5)/F5*100</f>
        <v>-3.46301077183298</v>
      </c>
    </row>
    <row r="6" spans="1:8" ht="12.75">
      <c r="A6" s="103"/>
      <c r="B6" s="7" t="s">
        <v>3</v>
      </c>
      <c r="C6" s="42">
        <v>457.7</v>
      </c>
      <c r="D6" s="42">
        <v>452.7</v>
      </c>
      <c r="E6" s="24">
        <f t="shared" si="0"/>
        <v>-1.0924186148131965</v>
      </c>
      <c r="F6" s="43">
        <v>965.5</v>
      </c>
      <c r="G6" s="43">
        <v>940.6</v>
      </c>
      <c r="H6" s="24">
        <f t="shared" si="1"/>
        <v>-2.5789746245468645</v>
      </c>
    </row>
    <row r="7" spans="1:8" ht="12.75">
      <c r="A7" s="103"/>
      <c r="B7" s="7" t="s">
        <v>4</v>
      </c>
      <c r="C7" s="43">
        <v>380</v>
      </c>
      <c r="D7" s="43">
        <v>390.7</v>
      </c>
      <c r="E7" s="24">
        <f t="shared" si="0"/>
        <v>2.8157894736842075</v>
      </c>
      <c r="F7" s="43">
        <v>974.2</v>
      </c>
      <c r="G7" s="43">
        <v>1004.8</v>
      </c>
      <c r="H7" s="24">
        <f t="shared" si="1"/>
        <v>3.141038801067533</v>
      </c>
    </row>
    <row r="8" spans="1:8" ht="12.75">
      <c r="A8" s="103"/>
      <c r="B8" s="7" t="s">
        <v>5</v>
      </c>
      <c r="C8" s="43">
        <v>349.6</v>
      </c>
      <c r="D8" s="43">
        <v>356.3</v>
      </c>
      <c r="E8" s="24">
        <f t="shared" si="0"/>
        <v>1.9164759725400424</v>
      </c>
      <c r="F8" s="43">
        <v>868.6</v>
      </c>
      <c r="G8" s="43">
        <v>839.1</v>
      </c>
      <c r="H8" s="24">
        <f t="shared" si="1"/>
        <v>-3.396269859544094</v>
      </c>
    </row>
    <row r="9" spans="1:8" ht="12.75">
      <c r="A9" s="103"/>
      <c r="B9" s="7" t="s">
        <v>6</v>
      </c>
      <c r="C9" s="43">
        <v>382.1</v>
      </c>
      <c r="D9" s="43">
        <v>388</v>
      </c>
      <c r="E9" s="79">
        <f t="shared" si="0"/>
        <v>1.5440984035592715</v>
      </c>
      <c r="F9" s="43">
        <v>876.3</v>
      </c>
      <c r="G9" s="43">
        <v>920.8</v>
      </c>
      <c r="H9" s="79">
        <f t="shared" si="1"/>
        <v>5.0781695766290085</v>
      </c>
    </row>
    <row r="10" spans="1:8" ht="12.75">
      <c r="A10" s="103"/>
      <c r="B10" s="7" t="s">
        <v>7</v>
      </c>
      <c r="C10" s="43">
        <v>484</v>
      </c>
      <c r="D10" s="43">
        <v>494.5</v>
      </c>
      <c r="E10" s="24">
        <f t="shared" si="0"/>
        <v>2.169421487603306</v>
      </c>
      <c r="F10" s="43">
        <v>976.1</v>
      </c>
      <c r="G10" s="43">
        <v>1083.7</v>
      </c>
      <c r="H10" s="24">
        <f t="shared" si="1"/>
        <v>11.02346071099273</v>
      </c>
    </row>
    <row r="11" spans="1:8" ht="12.75">
      <c r="A11" s="103"/>
      <c r="B11" s="7" t="s">
        <v>8</v>
      </c>
      <c r="C11" s="43">
        <v>309.2</v>
      </c>
      <c r="D11" s="43">
        <v>336.3</v>
      </c>
      <c r="E11" s="24">
        <f t="shared" si="0"/>
        <v>8.76455368693403</v>
      </c>
      <c r="F11" s="43">
        <v>839.5</v>
      </c>
      <c r="G11" s="43">
        <v>883.3</v>
      </c>
      <c r="H11" s="24">
        <f t="shared" si="1"/>
        <v>5.217391304347821</v>
      </c>
    </row>
    <row r="12" spans="1:8" ht="13.5" thickBot="1">
      <c r="A12" s="104"/>
      <c r="B12" s="10" t="s">
        <v>9</v>
      </c>
      <c r="C12" s="44">
        <v>233.8</v>
      </c>
      <c r="D12" s="44">
        <v>235.9</v>
      </c>
      <c r="E12" s="26">
        <f t="shared" si="0"/>
        <v>0.8982035928143688</v>
      </c>
      <c r="F12" s="44">
        <v>773.7</v>
      </c>
      <c r="G12" s="44">
        <v>823.1</v>
      </c>
      <c r="H12" s="26">
        <f t="shared" si="1"/>
        <v>6.384903709448103</v>
      </c>
    </row>
    <row r="13" spans="1:8" ht="12.75">
      <c r="A13" s="105" t="s">
        <v>28</v>
      </c>
      <c r="B13" s="7" t="s">
        <v>11</v>
      </c>
      <c r="C13" s="43">
        <v>273.3</v>
      </c>
      <c r="D13" s="43">
        <v>272.2</v>
      </c>
      <c r="E13" s="24">
        <f t="shared" si="0"/>
        <v>-0.4024881083058993</v>
      </c>
      <c r="F13" s="43">
        <v>876.7</v>
      </c>
      <c r="G13" s="43">
        <v>896.1</v>
      </c>
      <c r="H13" s="24">
        <f t="shared" si="1"/>
        <v>2.212843618113377</v>
      </c>
    </row>
    <row r="14" spans="1:8" ht="12.75">
      <c r="A14" s="106"/>
      <c r="B14" s="7" t="s">
        <v>12</v>
      </c>
      <c r="C14" s="43">
        <v>301.6</v>
      </c>
      <c r="D14" s="43">
        <v>325.1</v>
      </c>
      <c r="E14" s="24">
        <f t="shared" si="0"/>
        <v>7.791777188328912</v>
      </c>
      <c r="F14" s="43">
        <v>1053.6</v>
      </c>
      <c r="G14" s="43">
        <v>1220.3</v>
      </c>
      <c r="H14" s="24">
        <f t="shared" si="1"/>
        <v>15.821943811693249</v>
      </c>
    </row>
    <row r="15" spans="1:8" ht="12.75">
      <c r="A15" s="106"/>
      <c r="B15" s="7" t="s">
        <v>13</v>
      </c>
      <c r="C15" s="43">
        <v>331.6</v>
      </c>
      <c r="D15" s="43">
        <v>339.6</v>
      </c>
      <c r="E15" s="24">
        <f t="shared" si="0"/>
        <v>2.4125452352231602</v>
      </c>
      <c r="F15" s="43">
        <v>1012.9</v>
      </c>
      <c r="G15" s="43">
        <v>932</v>
      </c>
      <c r="H15" s="24">
        <f t="shared" si="1"/>
        <v>-7.98696811136341</v>
      </c>
    </row>
    <row r="16" spans="1:8" ht="12.75">
      <c r="A16" s="106"/>
      <c r="B16" s="7" t="s">
        <v>14</v>
      </c>
      <c r="C16" s="43">
        <v>567.3</v>
      </c>
      <c r="D16" s="43">
        <v>570.1</v>
      </c>
      <c r="E16" s="24">
        <f t="shared" si="0"/>
        <v>0.4935660144544453</v>
      </c>
      <c r="F16" s="43">
        <v>1027.5</v>
      </c>
      <c r="G16" s="43">
        <v>1032</v>
      </c>
      <c r="H16" s="24">
        <f t="shared" si="1"/>
        <v>0.43795620437956206</v>
      </c>
    </row>
    <row r="17" spans="1:8" ht="12.75">
      <c r="A17" s="106"/>
      <c r="B17" s="7" t="s">
        <v>15</v>
      </c>
      <c r="C17" s="43">
        <v>673.3</v>
      </c>
      <c r="D17" s="43">
        <v>710.5</v>
      </c>
      <c r="E17" s="24">
        <f t="shared" si="0"/>
        <v>5.52502599138572</v>
      </c>
      <c r="F17" s="43">
        <v>1188</v>
      </c>
      <c r="G17" s="43">
        <v>1099.7</v>
      </c>
      <c r="H17" s="24">
        <f t="shared" si="1"/>
        <v>-7.432659932659928</v>
      </c>
    </row>
    <row r="18" spans="1:8" ht="12.75">
      <c r="A18" s="106"/>
      <c r="B18" s="7" t="s">
        <v>16</v>
      </c>
      <c r="C18" s="43">
        <v>443.6</v>
      </c>
      <c r="D18" s="43">
        <v>462</v>
      </c>
      <c r="E18" s="24">
        <f t="shared" si="0"/>
        <v>4.14788097385031</v>
      </c>
      <c r="F18" s="43">
        <v>782</v>
      </c>
      <c r="G18" s="43">
        <v>769.6</v>
      </c>
      <c r="H18" s="24">
        <f t="shared" si="1"/>
        <v>-1.585677749360611</v>
      </c>
    </row>
    <row r="19" spans="1:8" ht="12.75">
      <c r="A19" s="106"/>
      <c r="B19" s="7" t="s">
        <v>17</v>
      </c>
      <c r="C19" s="43">
        <v>208.1</v>
      </c>
      <c r="D19" s="43">
        <v>149.1</v>
      </c>
      <c r="E19" s="24">
        <f t="shared" si="0"/>
        <v>-28.351753964440174</v>
      </c>
      <c r="F19" s="43">
        <v>768.3</v>
      </c>
      <c r="G19" s="43">
        <v>746.6</v>
      </c>
      <c r="H19" s="24">
        <f t="shared" si="1"/>
        <v>-2.824417545229719</v>
      </c>
    </row>
    <row r="20" spans="1:8" ht="12.75">
      <c r="A20" s="106"/>
      <c r="B20" s="7" t="s">
        <v>18</v>
      </c>
      <c r="C20" s="43">
        <v>363.9</v>
      </c>
      <c r="D20" s="43">
        <v>383.8</v>
      </c>
      <c r="E20" s="24">
        <f t="shared" si="0"/>
        <v>5.468535311898883</v>
      </c>
      <c r="F20" s="43">
        <v>1256.3</v>
      </c>
      <c r="G20" s="43">
        <v>1172.8</v>
      </c>
      <c r="H20" s="24">
        <f t="shared" si="1"/>
        <v>-6.64650163177585</v>
      </c>
    </row>
    <row r="21" spans="1:8" ht="13.5" thickBot="1">
      <c r="A21" s="107"/>
      <c r="B21" s="10" t="s">
        <v>73</v>
      </c>
      <c r="C21" s="44">
        <v>427.9</v>
      </c>
      <c r="D21" s="44">
        <v>466.7</v>
      </c>
      <c r="E21" s="26">
        <f t="shared" si="0"/>
        <v>9.067539144659971</v>
      </c>
      <c r="F21" s="44">
        <v>935.2</v>
      </c>
      <c r="G21" s="44">
        <v>1025</v>
      </c>
      <c r="H21" s="26">
        <f t="shared" si="1"/>
        <v>9.602224123182202</v>
      </c>
    </row>
    <row r="22" spans="1:11" ht="12.75">
      <c r="A22" s="105" t="s">
        <v>10</v>
      </c>
      <c r="B22" s="7" t="s">
        <v>24</v>
      </c>
      <c r="C22" s="42">
        <v>408.5</v>
      </c>
      <c r="D22" s="42">
        <v>420.3</v>
      </c>
      <c r="E22" s="24">
        <f t="shared" si="0"/>
        <v>2.8886168910648746</v>
      </c>
      <c r="F22" s="43">
        <v>1034.7</v>
      </c>
      <c r="G22" s="43">
        <v>953.7</v>
      </c>
      <c r="H22" s="24">
        <f t="shared" si="1"/>
        <v>-7.828356045230501</v>
      </c>
      <c r="J22" s="61"/>
      <c r="K22" s="61"/>
    </row>
    <row r="23" spans="1:11" ht="12.75">
      <c r="A23" s="103"/>
      <c r="B23" s="7" t="s">
        <v>19</v>
      </c>
      <c r="C23" s="42">
        <v>401.3</v>
      </c>
      <c r="D23" s="42">
        <v>468.5</v>
      </c>
      <c r="E23" s="24">
        <f t="shared" si="0"/>
        <v>16.74557687515574</v>
      </c>
      <c r="F23" s="43">
        <v>759.9</v>
      </c>
      <c r="G23" s="43">
        <v>869</v>
      </c>
      <c r="H23" s="24">
        <f t="shared" si="1"/>
        <v>14.357152256875908</v>
      </c>
      <c r="J23" s="61"/>
      <c r="K23" s="61"/>
    </row>
    <row r="24" spans="1:11" ht="12.75">
      <c r="A24" s="103"/>
      <c r="B24" s="7" t="s">
        <v>20</v>
      </c>
      <c r="C24" s="42">
        <v>460.3</v>
      </c>
      <c r="D24" s="42">
        <v>436.8</v>
      </c>
      <c r="E24" s="24">
        <f t="shared" si="0"/>
        <v>-5.1053660656093856</v>
      </c>
      <c r="F24" s="43">
        <v>849.5</v>
      </c>
      <c r="G24" s="43">
        <v>865.8</v>
      </c>
      <c r="H24" s="24">
        <f t="shared" si="1"/>
        <v>1.918775750441431</v>
      </c>
      <c r="J24" s="61"/>
      <c r="K24" s="61"/>
    </row>
    <row r="25" spans="1:11" ht="12.75">
      <c r="A25" s="103"/>
      <c r="B25" s="7" t="s">
        <v>21</v>
      </c>
      <c r="C25" s="43">
        <v>410.6</v>
      </c>
      <c r="D25" s="43">
        <v>445</v>
      </c>
      <c r="E25" s="24">
        <f t="shared" si="0"/>
        <v>8.37798343886994</v>
      </c>
      <c r="F25" s="43">
        <v>843.3</v>
      </c>
      <c r="G25" s="43">
        <v>914.2</v>
      </c>
      <c r="H25" s="24">
        <f t="shared" si="1"/>
        <v>8.40744693466146</v>
      </c>
      <c r="J25" s="61"/>
      <c r="K25" s="61"/>
    </row>
    <row r="26" spans="1:11" ht="12.75">
      <c r="A26" s="103"/>
      <c r="B26" s="7" t="s">
        <v>22</v>
      </c>
      <c r="C26" s="43">
        <v>384.7</v>
      </c>
      <c r="D26" s="43">
        <v>394.5</v>
      </c>
      <c r="E26" s="24">
        <f t="shared" si="0"/>
        <v>2.547439563296078</v>
      </c>
      <c r="F26" s="43">
        <v>956</v>
      </c>
      <c r="G26" s="43">
        <v>935.3</v>
      </c>
      <c r="H26" s="24">
        <f t="shared" si="1"/>
        <v>-2.1652719665272016</v>
      </c>
      <c r="J26" s="61"/>
      <c r="K26" s="61"/>
    </row>
    <row r="27" spans="1:11" ht="13.5" thickBot="1">
      <c r="A27" s="104"/>
      <c r="B27" s="10" t="s">
        <v>23</v>
      </c>
      <c r="C27" s="44">
        <v>372.9</v>
      </c>
      <c r="D27" s="44">
        <v>374.4</v>
      </c>
      <c r="E27" s="26">
        <f t="shared" si="0"/>
        <v>0.4022526146419952</v>
      </c>
      <c r="F27" s="44">
        <v>1130.3</v>
      </c>
      <c r="G27" s="75">
        <v>1095.5</v>
      </c>
      <c r="H27" s="26">
        <f t="shared" si="1"/>
        <v>-3.0788286295673672</v>
      </c>
      <c r="J27" s="61"/>
      <c r="K27" s="61"/>
    </row>
  </sheetData>
  <sheetProtection/>
  <mergeCells count="3">
    <mergeCell ref="A5:A12"/>
    <mergeCell ref="A13:A21"/>
    <mergeCell ref="A22:A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J13" sqref="J13"/>
    </sheetView>
  </sheetViews>
  <sheetFormatPr defaultColWidth="11.421875" defaultRowHeight="12.75"/>
  <cols>
    <col min="2" max="2" width="23.140625" style="0" bestFit="1" customWidth="1"/>
    <col min="3" max="3" width="10.28125" style="0" customWidth="1"/>
    <col min="4" max="4" width="10.00390625" style="0" customWidth="1"/>
    <col min="5" max="5" width="9.28125" style="0" bestFit="1" customWidth="1"/>
    <col min="6" max="6" width="10.421875" style="0" customWidth="1"/>
    <col min="7" max="7" width="10.00390625" style="0" customWidth="1"/>
    <col min="8" max="8" width="9.28125" style="0" bestFit="1" customWidth="1"/>
  </cols>
  <sheetData>
    <row r="2" spans="1:8" ht="12.75">
      <c r="A2" s="116"/>
      <c r="B2" s="117"/>
      <c r="C2" s="48" t="s">
        <v>31</v>
      </c>
      <c r="D2" s="1"/>
      <c r="E2" s="50"/>
      <c r="F2" s="49" t="s">
        <v>32</v>
      </c>
      <c r="G2" s="1"/>
      <c r="H2" s="1"/>
    </row>
    <row r="3" spans="1:8" ht="12.75">
      <c r="A3" s="116"/>
      <c r="B3" s="117"/>
      <c r="C3" s="46" t="s">
        <v>31</v>
      </c>
      <c r="D3" s="3"/>
      <c r="E3" s="18" t="s">
        <v>27</v>
      </c>
      <c r="F3" s="96" t="s">
        <v>32</v>
      </c>
      <c r="G3" s="97"/>
      <c r="H3" s="18" t="s">
        <v>27</v>
      </c>
    </row>
    <row r="4" spans="1:8" ht="13.5" thickBot="1">
      <c r="A4" s="64"/>
      <c r="B4" s="63"/>
      <c r="C4" s="16">
        <v>2015</v>
      </c>
      <c r="D4" s="16">
        <v>2016</v>
      </c>
      <c r="E4" s="17"/>
      <c r="F4" s="16">
        <v>2015</v>
      </c>
      <c r="G4" s="16">
        <v>2016</v>
      </c>
      <c r="H4" s="11"/>
    </row>
    <row r="5" spans="1:8" ht="12.75" customHeight="1" thickBot="1">
      <c r="A5" s="14" t="s">
        <v>0</v>
      </c>
      <c r="B5" s="15" t="s">
        <v>1</v>
      </c>
      <c r="C5" s="41">
        <v>127.8</v>
      </c>
      <c r="D5" s="41">
        <v>150.7</v>
      </c>
      <c r="E5" s="20">
        <f>(D5-C5)/C5*100</f>
        <v>17.918622848200307</v>
      </c>
      <c r="F5" s="41">
        <v>3137.7</v>
      </c>
      <c r="G5" s="41">
        <v>3335.1</v>
      </c>
      <c r="H5" s="21">
        <f aca="true" t="shared" si="0" ref="H5:H28">(G5-F5)/F5*100</f>
        <v>6.291232431398798</v>
      </c>
    </row>
    <row r="6" spans="1:8" ht="12.75">
      <c r="A6" s="103" t="s">
        <v>29</v>
      </c>
      <c r="B6" s="7" t="s">
        <v>2</v>
      </c>
      <c r="C6" s="43">
        <v>116.7</v>
      </c>
      <c r="D6" s="43">
        <v>167</v>
      </c>
      <c r="E6" s="24">
        <f aca="true" t="shared" si="1" ref="E6:E28">(D6-C6)/C6*100</f>
        <v>43.101970865467</v>
      </c>
      <c r="F6" s="43">
        <v>3783.1</v>
      </c>
      <c r="G6" s="93">
        <v>4078.6</v>
      </c>
      <c r="H6" s="21">
        <f t="shared" si="0"/>
        <v>7.811054426264175</v>
      </c>
    </row>
    <row r="7" spans="1:8" ht="12.75">
      <c r="A7" s="103"/>
      <c r="B7" s="7" t="s">
        <v>3</v>
      </c>
      <c r="C7" s="43">
        <v>100.9</v>
      </c>
      <c r="D7" s="43">
        <v>129.5</v>
      </c>
      <c r="E7" s="24">
        <f t="shared" si="1"/>
        <v>28.344895936570857</v>
      </c>
      <c r="F7" s="43">
        <v>2448.3</v>
      </c>
      <c r="G7" s="43">
        <v>2702</v>
      </c>
      <c r="H7" s="24">
        <f t="shared" si="0"/>
        <v>10.362292202752922</v>
      </c>
    </row>
    <row r="8" spans="1:8" ht="12.75">
      <c r="A8" s="103"/>
      <c r="B8" s="7" t="s">
        <v>4</v>
      </c>
      <c r="C8" s="43">
        <v>154</v>
      </c>
      <c r="D8" s="43">
        <v>171.5</v>
      </c>
      <c r="E8" s="24">
        <f t="shared" si="1"/>
        <v>11.363636363636363</v>
      </c>
      <c r="F8" s="43">
        <v>5362.1</v>
      </c>
      <c r="G8" s="43">
        <v>5388</v>
      </c>
      <c r="H8" s="24">
        <f t="shared" si="0"/>
        <v>0.4830197124260949</v>
      </c>
    </row>
    <row r="9" spans="1:8" ht="12.75">
      <c r="A9" s="103"/>
      <c r="B9" s="7" t="s">
        <v>5</v>
      </c>
      <c r="C9" s="43">
        <v>189.5</v>
      </c>
      <c r="D9" s="43">
        <v>360.6</v>
      </c>
      <c r="E9" s="24">
        <f t="shared" si="1"/>
        <v>90.29023746701849</v>
      </c>
      <c r="F9" s="43">
        <v>3483.1</v>
      </c>
      <c r="G9" s="43">
        <v>3885.4</v>
      </c>
      <c r="H9" s="24">
        <f t="shared" si="0"/>
        <v>11.550055984611415</v>
      </c>
    </row>
    <row r="10" spans="1:8" ht="12.75">
      <c r="A10" s="103"/>
      <c r="B10" s="7" t="s">
        <v>6</v>
      </c>
      <c r="C10" s="43">
        <v>208.7</v>
      </c>
      <c r="D10" s="43">
        <v>95.7</v>
      </c>
      <c r="E10" s="79">
        <f t="shared" si="1"/>
        <v>-54.14470531863918</v>
      </c>
      <c r="F10" s="43">
        <v>2292</v>
      </c>
      <c r="G10" s="43">
        <v>2365.5</v>
      </c>
      <c r="H10" s="79">
        <f>(G10-F10)/F10*100</f>
        <v>3.2068062827225132</v>
      </c>
    </row>
    <row r="11" spans="1:8" ht="12.75">
      <c r="A11" s="103"/>
      <c r="B11" s="7" t="s">
        <v>7</v>
      </c>
      <c r="C11" s="43">
        <v>17.1</v>
      </c>
      <c r="D11" s="43">
        <v>210.4</v>
      </c>
      <c r="E11" s="24">
        <f t="shared" si="1"/>
        <v>1130.4093567251462</v>
      </c>
      <c r="F11" s="43">
        <v>3226.2</v>
      </c>
      <c r="G11" s="43">
        <v>3725</v>
      </c>
      <c r="H11" s="24">
        <f t="shared" si="0"/>
        <v>15.460913768520246</v>
      </c>
    </row>
    <row r="12" spans="1:8" ht="12.75">
      <c r="A12" s="103"/>
      <c r="B12" s="7" t="s">
        <v>8</v>
      </c>
      <c r="C12" s="43">
        <v>115.9</v>
      </c>
      <c r="D12" s="43">
        <v>112</v>
      </c>
      <c r="E12" s="24">
        <f t="shared" si="1"/>
        <v>-3.364969801553068</v>
      </c>
      <c r="F12" s="43">
        <v>2558.7</v>
      </c>
      <c r="G12" s="43">
        <v>2659.8</v>
      </c>
      <c r="H12" s="24">
        <f t="shared" si="0"/>
        <v>3.9512252315629173</v>
      </c>
    </row>
    <row r="13" spans="1:8" ht="12.75" customHeight="1" thickBot="1">
      <c r="A13" s="104"/>
      <c r="B13" s="10" t="s">
        <v>9</v>
      </c>
      <c r="C13" s="44">
        <v>67.5</v>
      </c>
      <c r="D13" s="44">
        <v>34.4</v>
      </c>
      <c r="E13" s="26">
        <f t="shared" si="1"/>
        <v>-49.03703703703704</v>
      </c>
      <c r="F13" s="44">
        <v>3041.7</v>
      </c>
      <c r="G13" s="44">
        <v>3012.8</v>
      </c>
      <c r="H13" s="26">
        <f t="shared" si="0"/>
        <v>-0.9501265739553421</v>
      </c>
    </row>
    <row r="14" spans="1:8" ht="12.75">
      <c r="A14" s="105" t="s">
        <v>28</v>
      </c>
      <c r="B14" s="7" t="s">
        <v>11</v>
      </c>
      <c r="C14" s="43">
        <v>161.7</v>
      </c>
      <c r="D14" s="43">
        <v>120.6</v>
      </c>
      <c r="E14" s="24">
        <f t="shared" si="1"/>
        <v>-25.41743970315399</v>
      </c>
      <c r="F14" s="43">
        <v>3164.2</v>
      </c>
      <c r="G14" s="43">
        <v>3335.1</v>
      </c>
      <c r="H14" s="24">
        <f t="shared" si="0"/>
        <v>5.40104923835409</v>
      </c>
    </row>
    <row r="15" spans="1:8" ht="12.75">
      <c r="A15" s="106"/>
      <c r="B15" s="7" t="s">
        <v>12</v>
      </c>
      <c r="C15" s="43">
        <v>604.9</v>
      </c>
      <c r="D15" s="43">
        <v>758</v>
      </c>
      <c r="E15" s="24">
        <f t="shared" si="1"/>
        <v>25.309968589849568</v>
      </c>
      <c r="F15" s="43">
        <v>4834</v>
      </c>
      <c r="G15" s="43">
        <v>5723.4</v>
      </c>
      <c r="H15" s="24">
        <f t="shared" si="0"/>
        <v>18.398841539098047</v>
      </c>
    </row>
    <row r="16" spans="1:8" ht="12.75">
      <c r="A16" s="106"/>
      <c r="B16" s="7" t="s">
        <v>13</v>
      </c>
      <c r="C16" s="43">
        <v>79.9</v>
      </c>
      <c r="D16" s="43">
        <v>213.3</v>
      </c>
      <c r="E16" s="24">
        <f t="shared" si="1"/>
        <v>166.95869837296618</v>
      </c>
      <c r="F16" s="43">
        <v>2772.9</v>
      </c>
      <c r="G16" s="43">
        <v>2957.2</v>
      </c>
      <c r="H16" s="24">
        <f t="shared" si="0"/>
        <v>6.646471203433219</v>
      </c>
    </row>
    <row r="17" spans="1:8" ht="12.75">
      <c r="A17" s="106"/>
      <c r="B17" s="7" t="s">
        <v>14</v>
      </c>
      <c r="C17" s="43">
        <v>28.5</v>
      </c>
      <c r="D17" s="43">
        <v>132.8</v>
      </c>
      <c r="E17" s="24">
        <f t="shared" si="1"/>
        <v>365.9649122807018</v>
      </c>
      <c r="F17" s="43">
        <v>2641.4</v>
      </c>
      <c r="G17" s="43">
        <v>3007.1</v>
      </c>
      <c r="H17" s="24">
        <f t="shared" si="0"/>
        <v>13.844930718558333</v>
      </c>
    </row>
    <row r="18" spans="1:8" ht="12.75">
      <c r="A18" s="106"/>
      <c r="B18" s="7" t="s">
        <v>15</v>
      </c>
      <c r="C18" s="43">
        <v>117.4</v>
      </c>
      <c r="D18" s="43">
        <v>37.6</v>
      </c>
      <c r="E18" s="24">
        <f t="shared" si="1"/>
        <v>-67.97274275979558</v>
      </c>
      <c r="F18" s="43">
        <v>2171</v>
      </c>
      <c r="G18" s="43">
        <v>2272.4</v>
      </c>
      <c r="H18" s="24">
        <f t="shared" si="0"/>
        <v>4.670658682634735</v>
      </c>
    </row>
    <row r="19" spans="1:8" ht="12.75">
      <c r="A19" s="106"/>
      <c r="B19" s="7" t="s">
        <v>16</v>
      </c>
      <c r="C19" s="43">
        <v>127.7</v>
      </c>
      <c r="D19" s="43">
        <v>25.1</v>
      </c>
      <c r="E19" s="24">
        <f t="shared" si="1"/>
        <v>-80.34455755677368</v>
      </c>
      <c r="F19" s="43">
        <v>1806.6</v>
      </c>
      <c r="G19" s="43">
        <v>1703.6</v>
      </c>
      <c r="H19" s="24">
        <f t="shared" si="0"/>
        <v>-5.7013173917856745</v>
      </c>
    </row>
    <row r="20" spans="1:8" ht="12.75">
      <c r="A20" s="106"/>
      <c r="B20" s="7" t="s">
        <v>17</v>
      </c>
      <c r="C20" s="43">
        <v>18.9</v>
      </c>
      <c r="D20" s="43">
        <v>21.2</v>
      </c>
      <c r="E20" s="24">
        <f t="shared" si="1"/>
        <v>12.169312169312175</v>
      </c>
      <c r="F20" s="43">
        <v>2900.4</v>
      </c>
      <c r="G20" s="43">
        <v>2872.1</v>
      </c>
      <c r="H20" s="24">
        <f t="shared" si="0"/>
        <v>-0.975727485864025</v>
      </c>
    </row>
    <row r="21" spans="1:8" ht="12.75">
      <c r="A21" s="106"/>
      <c r="B21" s="7" t="s">
        <v>18</v>
      </c>
      <c r="C21" s="43">
        <v>-6.6</v>
      </c>
      <c r="D21" s="43">
        <v>289.3</v>
      </c>
      <c r="E21" s="24">
        <f t="shared" si="1"/>
        <v>-4483.333333333334</v>
      </c>
      <c r="F21" s="43">
        <v>4339.7</v>
      </c>
      <c r="G21" s="43">
        <v>4689.5</v>
      </c>
      <c r="H21" s="24">
        <f t="shared" si="0"/>
        <v>8.060465009102016</v>
      </c>
    </row>
    <row r="22" spans="1:8" ht="12.75" customHeight="1" thickBot="1">
      <c r="A22" s="107"/>
      <c r="B22" s="10" t="s">
        <v>73</v>
      </c>
      <c r="C22" s="44">
        <v>61.9</v>
      </c>
      <c r="D22" s="44">
        <v>90.1</v>
      </c>
      <c r="E22" s="26">
        <f t="shared" si="1"/>
        <v>45.55735056542811</v>
      </c>
      <c r="F22" s="44">
        <v>2061</v>
      </c>
      <c r="G22" s="44">
        <v>1990.6</v>
      </c>
      <c r="H22" s="26">
        <f t="shared" si="0"/>
        <v>-3.4158175642891844</v>
      </c>
    </row>
    <row r="23" spans="1:8" ht="12.75">
      <c r="A23" s="105" t="s">
        <v>10</v>
      </c>
      <c r="B23" s="7" t="s">
        <v>24</v>
      </c>
      <c r="C23" s="43">
        <v>14.8</v>
      </c>
      <c r="D23" s="43">
        <v>-1.1</v>
      </c>
      <c r="E23" s="24">
        <f t="shared" si="1"/>
        <v>-107.43243243243244</v>
      </c>
      <c r="F23" s="43">
        <v>2890.8</v>
      </c>
      <c r="G23" s="43">
        <v>3236.5</v>
      </c>
      <c r="H23" s="24">
        <f t="shared" si="0"/>
        <v>11.958627369586267</v>
      </c>
    </row>
    <row r="24" spans="1:8" ht="12.75">
      <c r="A24" s="103"/>
      <c r="B24" s="7" t="s">
        <v>19</v>
      </c>
      <c r="C24" s="43">
        <v>-13.6</v>
      </c>
      <c r="D24" s="43">
        <v>-22.9</v>
      </c>
      <c r="E24" s="24">
        <f t="shared" si="1"/>
        <v>68.38235294117646</v>
      </c>
      <c r="F24" s="43">
        <v>1949.6</v>
      </c>
      <c r="G24" s="43">
        <v>2093.2</v>
      </c>
      <c r="H24" s="24">
        <f t="shared" si="0"/>
        <v>7.365613459171108</v>
      </c>
    </row>
    <row r="25" spans="1:8" ht="12.75">
      <c r="A25" s="103"/>
      <c r="B25" s="7" t="s">
        <v>20</v>
      </c>
      <c r="C25" s="43">
        <v>46.4</v>
      </c>
      <c r="D25" s="43">
        <v>66.4</v>
      </c>
      <c r="E25" s="24">
        <f t="shared" si="1"/>
        <v>43.103448275862085</v>
      </c>
      <c r="F25" s="43">
        <v>1880.5</v>
      </c>
      <c r="G25" s="43">
        <v>1849.2</v>
      </c>
      <c r="H25" s="24">
        <f t="shared" si="0"/>
        <v>-1.664450943897897</v>
      </c>
    </row>
    <row r="26" spans="1:8" ht="12.75">
      <c r="A26" s="103"/>
      <c r="B26" s="7" t="s">
        <v>21</v>
      </c>
      <c r="C26" s="43">
        <v>80.7</v>
      </c>
      <c r="D26" s="43">
        <v>106.2</v>
      </c>
      <c r="E26" s="24">
        <f t="shared" si="1"/>
        <v>31.598513011152413</v>
      </c>
      <c r="F26" s="43">
        <v>2300.9</v>
      </c>
      <c r="G26" s="43">
        <v>2299.2</v>
      </c>
      <c r="H26" s="24">
        <f t="shared" si="0"/>
        <v>-0.07388413229606991</v>
      </c>
    </row>
    <row r="27" spans="1:8" ht="12.75">
      <c r="A27" s="103"/>
      <c r="B27" s="7" t="s">
        <v>22</v>
      </c>
      <c r="C27" s="43">
        <v>173.4</v>
      </c>
      <c r="D27" s="43">
        <v>194.2</v>
      </c>
      <c r="E27" s="24">
        <f t="shared" si="1"/>
        <v>11.995386389850047</v>
      </c>
      <c r="F27" s="43">
        <v>3344.9</v>
      </c>
      <c r="G27" s="43">
        <v>3528.5</v>
      </c>
      <c r="H27" s="24">
        <f t="shared" si="0"/>
        <v>5.488953331938172</v>
      </c>
    </row>
    <row r="28" spans="1:8" ht="13.5" thickBot="1">
      <c r="A28" s="104"/>
      <c r="B28" s="10" t="s">
        <v>23</v>
      </c>
      <c r="C28" s="44">
        <v>222.9</v>
      </c>
      <c r="D28" s="44">
        <v>245.8</v>
      </c>
      <c r="E28" s="26">
        <f t="shared" si="1"/>
        <v>10.273665320771649</v>
      </c>
      <c r="F28" s="44">
        <v>5194</v>
      </c>
      <c r="G28" s="44">
        <v>5493.4</v>
      </c>
      <c r="H28" s="26">
        <f t="shared" si="0"/>
        <v>5.764343473238346</v>
      </c>
    </row>
  </sheetData>
  <sheetProtection/>
  <mergeCells count="5">
    <mergeCell ref="F3:G3"/>
    <mergeCell ref="A6:A13"/>
    <mergeCell ref="A14:A22"/>
    <mergeCell ref="A23:A28"/>
    <mergeCell ref="A2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16.7109375" style="0" bestFit="1" customWidth="1"/>
  </cols>
  <sheetData>
    <row r="1" spans="1:7" ht="13.5" thickBot="1">
      <c r="A1" s="34" t="s">
        <v>38</v>
      </c>
      <c r="B1" s="8"/>
      <c r="C1" s="8"/>
      <c r="D1" s="8"/>
      <c r="E1" s="34" t="s">
        <v>80</v>
      </c>
      <c r="F1" s="8"/>
      <c r="G1" s="8"/>
    </row>
    <row r="2" spans="1:7" ht="13.5" thickBot="1">
      <c r="A2" s="86" t="s">
        <v>59</v>
      </c>
      <c r="B2" s="35">
        <v>2015</v>
      </c>
      <c r="C2" s="35">
        <v>2016</v>
      </c>
      <c r="D2" s="89" t="s">
        <v>60</v>
      </c>
      <c r="E2" s="89">
        <v>2015</v>
      </c>
      <c r="F2" s="89">
        <v>2016</v>
      </c>
      <c r="G2" s="89" t="s">
        <v>60</v>
      </c>
    </row>
    <row r="3" spans="1:7" ht="12.75">
      <c r="A3" s="22" t="s">
        <v>61</v>
      </c>
      <c r="B3" s="32"/>
      <c r="C3" s="32"/>
      <c r="D3" s="7"/>
      <c r="E3" s="22">
        <v>335</v>
      </c>
      <c r="F3" s="22">
        <v>330</v>
      </c>
      <c r="G3" s="30">
        <f aca="true" t="shared" si="0" ref="G3:G31">(F3-E3)/E3*100</f>
        <v>-1.4925373134328357</v>
      </c>
    </row>
    <row r="4" spans="1:7" ht="12.75">
      <c r="A4" s="22" t="s">
        <v>39</v>
      </c>
      <c r="B4" s="32">
        <v>2.53</v>
      </c>
      <c r="C4" s="32">
        <v>2.56</v>
      </c>
      <c r="D4" s="90">
        <f aca="true" t="shared" si="1" ref="D4:D31">(C4-B4)/B4*100</f>
        <v>1.1857707509881523</v>
      </c>
      <c r="E4" s="87">
        <v>416</v>
      </c>
      <c r="F4" s="65">
        <v>458</v>
      </c>
      <c r="G4" s="30">
        <f t="shared" si="0"/>
        <v>10.096153846153847</v>
      </c>
    </row>
    <row r="5" spans="1:7" ht="12.75">
      <c r="A5" s="22" t="s">
        <v>40</v>
      </c>
      <c r="B5" s="32">
        <v>2.27</v>
      </c>
      <c r="C5" s="32">
        <v>2.35</v>
      </c>
      <c r="D5" s="90">
        <f t="shared" si="1"/>
        <v>3.524229074889871</v>
      </c>
      <c r="E5" s="87">
        <v>420</v>
      </c>
      <c r="F5" s="65">
        <v>399</v>
      </c>
      <c r="G5" s="30">
        <f t="shared" si="0"/>
        <v>-5</v>
      </c>
    </row>
    <row r="6" spans="1:7" ht="12.75">
      <c r="A6" s="22" t="s">
        <v>41</v>
      </c>
      <c r="B6" s="32">
        <v>2.77</v>
      </c>
      <c r="C6" s="32">
        <v>2.88</v>
      </c>
      <c r="D6" s="90">
        <f t="shared" si="1"/>
        <v>3.9711191335740024</v>
      </c>
      <c r="E6" s="87">
        <v>573</v>
      </c>
      <c r="F6" s="65">
        <v>449</v>
      </c>
      <c r="G6" s="30">
        <f t="shared" si="0"/>
        <v>-21.640488656195462</v>
      </c>
    </row>
    <row r="7" spans="1:7" ht="13.5" thickBot="1">
      <c r="A7" s="13" t="s">
        <v>42</v>
      </c>
      <c r="B7" s="33">
        <v>2.73</v>
      </c>
      <c r="C7" s="33">
        <v>3.17</v>
      </c>
      <c r="D7" s="91">
        <f t="shared" si="1"/>
        <v>16.117216117216117</v>
      </c>
      <c r="E7" s="13">
        <v>2518</v>
      </c>
      <c r="F7" s="13">
        <v>2612</v>
      </c>
      <c r="G7" s="31">
        <f t="shared" si="0"/>
        <v>3.733121525019857</v>
      </c>
    </row>
    <row r="8" spans="1:7" ht="12.75">
      <c r="A8" s="22" t="s">
        <v>11</v>
      </c>
      <c r="B8" s="32">
        <v>5.4</v>
      </c>
      <c r="C8" s="32">
        <v>5.49</v>
      </c>
      <c r="D8" s="90">
        <f t="shared" si="1"/>
        <v>1.6666666666666639</v>
      </c>
      <c r="E8" s="22">
        <v>81336</v>
      </c>
      <c r="F8" s="22">
        <v>83629</v>
      </c>
      <c r="G8" s="30">
        <f t="shared" si="0"/>
        <v>2.819169863283171</v>
      </c>
    </row>
    <row r="9" spans="1:7" ht="12.75">
      <c r="A9" s="22" t="s">
        <v>43</v>
      </c>
      <c r="B9" s="32">
        <v>45.82</v>
      </c>
      <c r="C9" s="32">
        <v>46.89</v>
      </c>
      <c r="D9" s="90">
        <f t="shared" si="1"/>
        <v>2.335224792666958</v>
      </c>
      <c r="E9" s="22">
        <v>1524</v>
      </c>
      <c r="F9" s="22">
        <v>1607</v>
      </c>
      <c r="G9" s="30">
        <f t="shared" si="0"/>
        <v>5.4461942257217855</v>
      </c>
    </row>
    <row r="10" spans="1:7" ht="12.75">
      <c r="A10" s="22" t="s">
        <v>44</v>
      </c>
      <c r="B10" s="32">
        <v>53.11</v>
      </c>
      <c r="C10" s="32">
        <v>53.82</v>
      </c>
      <c r="D10" s="90">
        <f t="shared" si="1"/>
        <v>1.3368480512144623</v>
      </c>
      <c r="E10" s="22">
        <v>2005</v>
      </c>
      <c r="F10" s="22">
        <v>2139</v>
      </c>
      <c r="G10" s="30">
        <f t="shared" si="0"/>
        <v>6.6832917705735655</v>
      </c>
    </row>
    <row r="11" spans="1:7" ht="12.75">
      <c r="A11" s="22" t="s">
        <v>45</v>
      </c>
      <c r="B11" s="32">
        <v>51.36</v>
      </c>
      <c r="C11" s="32">
        <v>46.71</v>
      </c>
      <c r="D11" s="90">
        <f t="shared" si="1"/>
        <v>-9.053738317757007</v>
      </c>
      <c r="E11" s="55">
        <v>893</v>
      </c>
      <c r="F11" s="55">
        <v>961</v>
      </c>
      <c r="G11" s="30">
        <f t="shared" si="0"/>
        <v>7.61478163493841</v>
      </c>
    </row>
    <row r="12" spans="1:7" ht="12.75">
      <c r="A12" s="22" t="s">
        <v>47</v>
      </c>
      <c r="B12" s="32">
        <v>22.91</v>
      </c>
      <c r="C12" s="32">
        <v>20.29</v>
      </c>
      <c r="D12" s="90">
        <f>(C12-B12)/B12*100</f>
        <v>-11.43605412483632</v>
      </c>
      <c r="E12" s="22">
        <v>169</v>
      </c>
      <c r="F12" s="22">
        <v>204</v>
      </c>
      <c r="G12" s="30">
        <f>(F12-E12)/E12*100</f>
        <v>20.710059171597635</v>
      </c>
    </row>
    <row r="13" spans="1:7" ht="12.75">
      <c r="A13" s="22" t="s">
        <v>46</v>
      </c>
      <c r="B13" s="32">
        <v>58.01</v>
      </c>
      <c r="C13" s="32">
        <v>53.84</v>
      </c>
      <c r="D13" s="90">
        <f>(C13-B13)/B13*100</f>
        <v>-7.18841579038096</v>
      </c>
      <c r="E13" s="22">
        <v>724</v>
      </c>
      <c r="F13" s="22">
        <v>757</v>
      </c>
      <c r="G13" s="30">
        <f>(F13-E13)/E13*100</f>
        <v>4.558011049723757</v>
      </c>
    </row>
    <row r="14" spans="1:7" ht="12.75">
      <c r="A14" s="22" t="s">
        <v>48</v>
      </c>
      <c r="B14" s="32">
        <v>1092</v>
      </c>
      <c r="C14" s="32">
        <v>1047</v>
      </c>
      <c r="D14" s="90">
        <f t="shared" si="1"/>
        <v>-4.1208791208791204</v>
      </c>
      <c r="E14" s="22">
        <v>85</v>
      </c>
      <c r="F14" s="22">
        <v>86</v>
      </c>
      <c r="G14" s="30">
        <f t="shared" si="0"/>
        <v>1.1764705882352942</v>
      </c>
    </row>
    <row r="15" spans="1:7" ht="12.75">
      <c r="A15" s="22" t="s">
        <v>49</v>
      </c>
      <c r="B15" s="32">
        <v>28.5</v>
      </c>
      <c r="C15" s="32">
        <v>28.5</v>
      </c>
      <c r="D15" s="90">
        <f t="shared" si="1"/>
        <v>0</v>
      </c>
      <c r="E15" s="22">
        <v>4523</v>
      </c>
      <c r="F15" s="22">
        <v>4681</v>
      </c>
      <c r="G15" s="30">
        <f t="shared" si="0"/>
        <v>3.493256688038912</v>
      </c>
    </row>
    <row r="16" spans="1:7" ht="12.75">
      <c r="A16" s="22" t="s">
        <v>79</v>
      </c>
      <c r="B16" s="32">
        <v>19.71</v>
      </c>
      <c r="C16" s="32">
        <v>20.11</v>
      </c>
      <c r="D16" s="90">
        <f t="shared" si="1"/>
        <v>2.0294266869609263</v>
      </c>
      <c r="E16" s="22">
        <v>2837</v>
      </c>
      <c r="F16" s="22">
        <v>2966</v>
      </c>
      <c r="G16" s="30">
        <f t="shared" si="0"/>
        <v>4.547056750088122</v>
      </c>
    </row>
    <row r="17" spans="1:7" ht="12.75">
      <c r="A17" s="22" t="s">
        <v>50</v>
      </c>
      <c r="B17" s="32">
        <v>34.84</v>
      </c>
      <c r="C17" s="32">
        <v>35.3</v>
      </c>
      <c r="D17" s="90">
        <f t="shared" si="1"/>
        <v>1.3203214695751828</v>
      </c>
      <c r="E17" s="22">
        <v>138</v>
      </c>
      <c r="F17" s="22">
        <v>142</v>
      </c>
      <c r="G17" s="30">
        <f t="shared" si="0"/>
        <v>2.898550724637681</v>
      </c>
    </row>
    <row r="18" spans="1:7" ht="12.75">
      <c r="A18" s="22" t="s">
        <v>51</v>
      </c>
      <c r="B18" s="32">
        <v>6.53</v>
      </c>
      <c r="C18" s="32">
        <v>6.76</v>
      </c>
      <c r="D18" s="90">
        <f t="shared" si="1"/>
        <v>3.5222052067381244</v>
      </c>
      <c r="E18" s="22">
        <v>2021</v>
      </c>
      <c r="F18" s="22">
        <v>2027</v>
      </c>
      <c r="G18" s="30">
        <f t="shared" si="0"/>
        <v>0.29688273132112813</v>
      </c>
    </row>
    <row r="19" spans="1:7" ht="13.5" thickBot="1">
      <c r="A19" s="13" t="s">
        <v>52</v>
      </c>
      <c r="B19" s="33">
        <v>16.54</v>
      </c>
      <c r="C19" s="33">
        <v>16.39</v>
      </c>
      <c r="D19" s="91">
        <f t="shared" si="1"/>
        <v>-0.9068923821039817</v>
      </c>
      <c r="E19" s="13">
        <v>2972</v>
      </c>
      <c r="F19" s="13">
        <v>2754</v>
      </c>
      <c r="G19" s="31">
        <f t="shared" si="0"/>
        <v>-7.335127860026917</v>
      </c>
    </row>
    <row r="20" spans="1:7" ht="12.75">
      <c r="A20" s="22" t="s">
        <v>53</v>
      </c>
      <c r="B20" s="84">
        <v>10.91</v>
      </c>
      <c r="C20" s="66">
        <v>10.88</v>
      </c>
      <c r="D20" s="90">
        <f t="shared" si="1"/>
        <v>-0.27497708524289055</v>
      </c>
      <c r="E20" s="87">
        <v>817.5219624254194</v>
      </c>
      <c r="F20" s="65">
        <v>1322</v>
      </c>
      <c r="G20" s="30">
        <f t="shared" si="0"/>
        <v>61.70819387871833</v>
      </c>
    </row>
    <row r="21" spans="1:7" ht="12.75">
      <c r="A21" s="22" t="s">
        <v>54</v>
      </c>
      <c r="B21" s="84">
        <v>11.56</v>
      </c>
      <c r="C21" s="66">
        <v>11.44</v>
      </c>
      <c r="D21" s="90">
        <f t="shared" si="1"/>
        <v>-1.0380622837370328</v>
      </c>
      <c r="E21" s="87">
        <v>390.28619322844816</v>
      </c>
      <c r="F21" s="65">
        <v>531</v>
      </c>
      <c r="G21" s="30">
        <f t="shared" si="0"/>
        <v>36.054005807268496</v>
      </c>
    </row>
    <row r="22" spans="1:7" ht="12.75">
      <c r="A22" s="22" t="s">
        <v>55</v>
      </c>
      <c r="B22" s="84">
        <v>24.24</v>
      </c>
      <c r="C22" s="66">
        <v>21.79</v>
      </c>
      <c r="D22" s="90">
        <f t="shared" si="1"/>
        <v>-10.107260726072605</v>
      </c>
      <c r="E22" s="87">
        <v>322.99198852206547</v>
      </c>
      <c r="F22" s="65">
        <v>369</v>
      </c>
      <c r="G22" s="30">
        <f t="shared" si="0"/>
        <v>14.244319708503065</v>
      </c>
    </row>
    <row r="23" spans="1:7" ht="13.5" thickBot="1">
      <c r="A23" s="13" t="s">
        <v>56</v>
      </c>
      <c r="B23" s="85">
        <v>53.74</v>
      </c>
      <c r="C23" s="67">
        <v>50.54</v>
      </c>
      <c r="D23" s="91">
        <f t="shared" si="1"/>
        <v>-5.954596203944925</v>
      </c>
      <c r="E23" s="88">
        <v>167.93786494565978</v>
      </c>
      <c r="F23" s="68">
        <v>437</v>
      </c>
      <c r="G23" s="31">
        <f t="shared" si="0"/>
        <v>160.2152886374979</v>
      </c>
    </row>
    <row r="24" spans="1:7" ht="12.75">
      <c r="A24" s="22" t="s">
        <v>57</v>
      </c>
      <c r="B24" s="32">
        <v>6.33</v>
      </c>
      <c r="C24" s="32">
        <v>5.69</v>
      </c>
      <c r="D24" s="90">
        <f t="shared" si="1"/>
        <v>-10.110584518167451</v>
      </c>
      <c r="E24" s="22">
        <v>2177</v>
      </c>
      <c r="F24" s="22">
        <v>2817</v>
      </c>
      <c r="G24" s="30">
        <f t="shared" si="0"/>
        <v>29.39825447864033</v>
      </c>
    </row>
    <row r="25" spans="1:7" ht="12.75">
      <c r="A25" s="22" t="s">
        <v>58</v>
      </c>
      <c r="B25" s="32">
        <v>4.57</v>
      </c>
      <c r="C25" s="32">
        <v>4.86</v>
      </c>
      <c r="D25" s="90">
        <f t="shared" si="1"/>
        <v>6.3457330415754925</v>
      </c>
      <c r="E25" s="22">
        <v>2776</v>
      </c>
      <c r="F25" s="22">
        <v>2733</v>
      </c>
      <c r="G25" s="30">
        <f t="shared" si="0"/>
        <v>-1.5489913544668588</v>
      </c>
    </row>
    <row r="26" spans="1:7" ht="12.75">
      <c r="A26" s="22" t="s">
        <v>62</v>
      </c>
      <c r="B26" s="32">
        <v>2.47</v>
      </c>
      <c r="C26" s="32">
        <v>2.92</v>
      </c>
      <c r="D26" s="90">
        <f t="shared" si="1"/>
        <v>18.218623481781364</v>
      </c>
      <c r="E26" s="22">
        <v>4129</v>
      </c>
      <c r="F26" s="22">
        <v>5604</v>
      </c>
      <c r="G26" s="30">
        <f t="shared" si="0"/>
        <v>35.72293533543231</v>
      </c>
    </row>
    <row r="27" spans="1:7" ht="12.75">
      <c r="A27" s="22" t="s">
        <v>63</v>
      </c>
      <c r="B27" s="32">
        <v>11.1</v>
      </c>
      <c r="C27" s="32">
        <v>10.15</v>
      </c>
      <c r="D27" s="90">
        <f t="shared" si="1"/>
        <v>-8.558558558558554</v>
      </c>
      <c r="E27" s="22">
        <v>760</v>
      </c>
      <c r="F27" s="22">
        <v>800</v>
      </c>
      <c r="G27" s="30">
        <f t="shared" si="0"/>
        <v>5.263157894736842</v>
      </c>
    </row>
    <row r="28" spans="1:7" ht="12.75">
      <c r="A28" s="22" t="s">
        <v>64</v>
      </c>
      <c r="B28" s="32">
        <v>2.6</v>
      </c>
      <c r="C28" s="32">
        <v>2.82</v>
      </c>
      <c r="D28" s="90">
        <f t="shared" si="1"/>
        <v>8.461538461538453</v>
      </c>
      <c r="E28" s="22">
        <v>1678</v>
      </c>
      <c r="F28" s="22">
        <v>1739</v>
      </c>
      <c r="G28" s="30">
        <f t="shared" si="0"/>
        <v>3.635280095351609</v>
      </c>
    </row>
    <row r="29" spans="1:7" ht="12.75">
      <c r="A29" s="22" t="s">
        <v>65</v>
      </c>
      <c r="B29" s="32">
        <v>6.73</v>
      </c>
      <c r="C29" s="32">
        <v>6.76</v>
      </c>
      <c r="D29" s="90">
        <f t="shared" si="1"/>
        <v>0.4457652303120261</v>
      </c>
      <c r="E29" s="22">
        <v>2533</v>
      </c>
      <c r="F29" s="22">
        <v>2400</v>
      </c>
      <c r="G29" s="30">
        <f t="shared" si="0"/>
        <v>-5.250690880378997</v>
      </c>
    </row>
    <row r="30" spans="1:7" ht="12.75">
      <c r="A30" s="22" t="s">
        <v>67</v>
      </c>
      <c r="B30" s="32">
        <v>21.49</v>
      </c>
      <c r="C30" s="32">
        <v>23.59</v>
      </c>
      <c r="D30" s="90">
        <f t="shared" si="1"/>
        <v>9.771986970684047</v>
      </c>
      <c r="E30" s="87">
        <v>35152.72727272728</v>
      </c>
      <c r="F30" s="65">
        <v>32256</v>
      </c>
      <c r="G30" s="30">
        <f t="shared" si="0"/>
        <v>-8.240405503258525</v>
      </c>
    </row>
    <row r="31" spans="1:7" ht="13.5" thickBot="1">
      <c r="A31" s="13" t="s">
        <v>66</v>
      </c>
      <c r="B31" s="33">
        <v>19.54</v>
      </c>
      <c r="C31" s="33">
        <v>20.42</v>
      </c>
      <c r="D31" s="91">
        <f t="shared" si="1"/>
        <v>4.503582395087014</v>
      </c>
      <c r="E31" s="88">
        <v>45273.84406638139</v>
      </c>
      <c r="F31" s="68">
        <v>43522</v>
      </c>
      <c r="G31" s="31">
        <f t="shared" si="0"/>
        <v>-3.8694396345333546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Torbjørn Haukås</dc:creator>
  <cp:keywords/>
  <dc:description/>
  <cp:lastModifiedBy>Kjersti Kildahl</cp:lastModifiedBy>
  <cp:lastPrinted>2017-12-07T07:59:57Z</cp:lastPrinted>
  <dcterms:created xsi:type="dcterms:W3CDTF">2008-11-21T18:43:54Z</dcterms:created>
  <dcterms:modified xsi:type="dcterms:W3CDTF">2017-12-07T08:06:33Z</dcterms:modified>
  <cp:category/>
  <cp:version/>
  <cp:contentType/>
  <cp:contentStatus/>
</cp:coreProperties>
</file>